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nrdaves\Documents\_Temp\holding\Feb 2025\"/>
    </mc:Choice>
  </mc:AlternateContent>
  <xr:revisionPtr revIDLastSave="0" documentId="8_{103D400E-072A-499D-8335-FAED03CAD9B0}" xr6:coauthVersionLast="47" xr6:coauthVersionMax="47" xr10:uidLastSave="{00000000-0000-0000-0000-000000000000}"/>
  <bookViews>
    <workbookView xWindow="-120" yWindow="-120" windowWidth="20730" windowHeight="11160" xr2:uid="{00000000-000D-0000-FFFF-FFFF00000000}"/>
  </bookViews>
  <sheets>
    <sheet name="Evaluation-Form" sheetId="1" r:id="rId1"/>
    <sheet name="AG Data" sheetId="2" r:id="rId2"/>
    <sheet name="Disadvantaged"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I43" i="1"/>
  <c r="I35" i="1"/>
  <c r="F4" i="3" l="1"/>
  <c r="H4" i="3" s="1"/>
  <c r="K25" i="1"/>
  <c r="K24" i="1"/>
  <c r="K19" i="1"/>
  <c r="K18" i="1"/>
  <c r="D5" i="3"/>
  <c r="E31" i="1" l="1"/>
  <c r="C31" i="1"/>
  <c r="C32" i="1"/>
  <c r="C30" i="1"/>
  <c r="B38" i="1"/>
  <c r="D37" i="1"/>
  <c r="B37" i="1"/>
  <c r="B36" i="1"/>
  <c r="E49" i="1"/>
  <c r="C50" i="1"/>
  <c r="C49" i="1"/>
  <c r="C48" i="1"/>
  <c r="K41" i="1" l="1"/>
  <c r="K42" i="1"/>
  <c r="K37" i="1" l="1"/>
  <c r="K36" i="1"/>
  <c r="K20" i="1" l="1"/>
  <c r="K26" i="1" l="1"/>
  <c r="K50" i="1"/>
  <c r="K49" i="1"/>
  <c r="K48" i="1"/>
  <c r="K44" i="1"/>
  <c r="K43" i="1"/>
  <c r="K38" i="1"/>
  <c r="K32" i="1"/>
  <c r="K31" i="1"/>
  <c r="K30" i="1"/>
  <c r="K21" i="1"/>
  <c r="K51" i="1" l="1"/>
  <c r="I51" i="1" s="1"/>
</calcChain>
</file>

<file path=xl/sharedStrings.xml><?xml version="1.0" encoding="utf-8"?>
<sst xmlns="http://schemas.openxmlformats.org/spreadsheetml/2006/main" count="75" uniqueCount="70">
  <si>
    <t>Total population served by project</t>
  </si>
  <si>
    <t>Population of 3,301 to 7,500</t>
  </si>
  <si>
    <t>State Average =</t>
  </si>
  <si>
    <t>State MHI =</t>
  </si>
  <si>
    <t>Recipient MHI =</t>
  </si>
  <si>
    <t>Recipient Unemployment Rate =</t>
  </si>
  <si>
    <t>Facility:</t>
  </si>
  <si>
    <t>Project No.:</t>
  </si>
  <si>
    <t>County:</t>
  </si>
  <si>
    <t>Total Project Amount:</t>
  </si>
  <si>
    <t xml:space="preserve">Recipient User Rate = </t>
  </si>
  <si>
    <t>Applicant:</t>
  </si>
  <si>
    <t>75% of State MHI =</t>
  </si>
  <si>
    <t>Date Reviewed:</t>
  </si>
  <si>
    <t>State Unemployment Rate =</t>
  </si>
  <si>
    <t>POPULATION</t>
  </si>
  <si>
    <t>UNEMPLOYMENT RATE</t>
  </si>
  <si>
    <t>INCOME</t>
  </si>
  <si>
    <t>OTHER RELEVANT SOCIOECONOMIC DATA</t>
  </si>
  <si>
    <t>Potential Grant:</t>
  </si>
  <si>
    <t>Population of the municipality or service area=</t>
  </si>
  <si>
    <t>Financial Assistance Center</t>
  </si>
  <si>
    <t>Population ≥ 7,501</t>
  </si>
  <si>
    <t>Comparison of municipality or service area unemployment with state average</t>
  </si>
  <si>
    <t>Comparison of municipality or service area Median Household Income (MHI) with state average</t>
  </si>
  <si>
    <t>Proposed monthly user rates in municipality or service area as percentage of MHI</t>
  </si>
  <si>
    <t>User Rates ≥ 1.5% to &lt; 2.0% of MHI</t>
  </si>
  <si>
    <t>User Rates ≥ 1.0% to &lt; 1.5% of MHI</t>
  </si>
  <si>
    <t xml:space="preserve">     ((user rate X 12 months)/Recipient MHI)*100  =</t>
  </si>
  <si>
    <t>Percentage of population below poverty level</t>
  </si>
  <si>
    <t>Population Below Poverty Level =</t>
  </si>
  <si>
    <t>Population Below Poverty Level &gt;</t>
  </si>
  <si>
    <t>Population Below Poverty Level &lt;</t>
  </si>
  <si>
    <t>MHI &lt;</t>
  </si>
  <si>
    <t>Unemployment Rate &gt;</t>
  </si>
  <si>
    <t>Unemployment Rate &lt;</t>
  </si>
  <si>
    <t>to ≥</t>
  </si>
  <si>
    <t>Potential Loan:</t>
  </si>
  <si>
    <r>
      <t xml:space="preserve">Unemployment Rate </t>
    </r>
    <r>
      <rPr>
        <sz val="11"/>
        <rFont val="Symbol"/>
        <family val="1"/>
        <charset val="2"/>
      </rPr>
      <t>£</t>
    </r>
  </si>
  <si>
    <r>
      <t xml:space="preserve">MHI </t>
    </r>
    <r>
      <rPr>
        <sz val="11"/>
        <rFont val="Symbol"/>
        <family val="1"/>
        <charset val="2"/>
      </rPr>
      <t>³</t>
    </r>
  </si>
  <si>
    <r>
      <t xml:space="preserve">to  </t>
    </r>
    <r>
      <rPr>
        <sz val="11"/>
        <rFont val="Symbol"/>
        <family val="1"/>
        <charset val="2"/>
      </rPr>
      <t>£</t>
    </r>
  </si>
  <si>
    <r>
      <t xml:space="preserve">MHI </t>
    </r>
    <r>
      <rPr>
        <sz val="11"/>
        <rFont val="Calibri"/>
        <family val="2"/>
      </rPr>
      <t>&gt;</t>
    </r>
  </si>
  <si>
    <r>
      <t xml:space="preserve">User Rates </t>
    </r>
    <r>
      <rPr>
        <sz val="11"/>
        <rFont val="Calibri"/>
        <family val="2"/>
      </rPr>
      <t>≥ 2.0% of MHI</t>
    </r>
  </si>
  <si>
    <r>
      <t xml:space="preserve">User Rates </t>
    </r>
    <r>
      <rPr>
        <sz val="11"/>
        <rFont val="Calibri"/>
        <family val="2"/>
      </rPr>
      <t>&lt; 1.0% of MHI</t>
    </r>
  </si>
  <si>
    <r>
      <t xml:space="preserve">Population Below Poverty Level </t>
    </r>
    <r>
      <rPr>
        <sz val="11"/>
        <rFont val="Symbol"/>
        <family val="1"/>
        <charset val="2"/>
      </rPr>
      <t>£</t>
    </r>
  </si>
  <si>
    <t>A.Disadvantaged Community - Decennial (2020) data</t>
  </si>
  <si>
    <t>205 Points required for SRF Grant Eligibility =</t>
  </si>
  <si>
    <t>Population 1,000 or less</t>
  </si>
  <si>
    <t>Population of 1,001 to 3,300</t>
  </si>
  <si>
    <t>Population Change ≥ -5.00% to ≤ 5.00%</t>
  </si>
  <si>
    <t>Population Change ≥ 5.01%</t>
  </si>
  <si>
    <t>Population Change of the municipality or service area=</t>
  </si>
  <si>
    <t>Yes/No?</t>
  </si>
  <si>
    <t xml:space="preserve">Affordability Grant Eligibility Evaluation Form </t>
  </si>
  <si>
    <t>The amount of additional subsidization (i.e., grant) funds available to Missouri State Revolving Fund (SRF) projects each year is determined by a formula in federal statute. Pursuant to the Federal Water Pollution Control Act Section 603(i) and Safe Drinking Water Act Section 1452, the Missouri Department of Natural Resources developed this evaluation form to determine SRF grant eligibility based on affordability. As available grants are limited, this evaluation provides the department with a means to identify eligible grant recipients and obligate grant funds to applicants with the greatest need each year through a spending plan, referred to as an Intended Use Plan (IUP). 
The department uses this evaluation form to determine if a project IS or IS NOT grant eligible. This evaluation provides a grant eligibility score that will help the department prioritize funding among eligible applicants in the current Federal Fiscal Year SRF IUP. This evaluation represents an eligibility determination and is not a binding commitment or an actual award of financial assistance. Applicants have 2 years from the date of the IUP approval to utilize the funds. In the event the loan and grant are not awarded within this timeframe, the applicant will need to re-compete for both the loan and grant funds by reapplying.</t>
  </si>
  <si>
    <t>Population trend over the last 5 years</t>
  </si>
  <si>
    <r>
      <t xml:space="preserve">Population Change </t>
    </r>
    <r>
      <rPr>
        <sz val="11"/>
        <rFont val="Calibri"/>
        <family val="2"/>
      </rPr>
      <t xml:space="preserve">≤ </t>
    </r>
    <r>
      <rPr>
        <sz val="11"/>
        <rFont val="Calibri"/>
        <family val="2"/>
        <scheme val="minor"/>
      </rPr>
      <t>-5.01%</t>
    </r>
  </si>
  <si>
    <t>2023 data adjusted to 2024 CPI</t>
  </si>
  <si>
    <t xml:space="preserve">   1.Applicant has a population of 3,300 or less; and</t>
  </si>
  <si>
    <t xml:space="preserve">   2.MHI is at or below 75% of the state average MHI; and</t>
  </si>
  <si>
    <t xml:space="preserve">   3.Current user charge for 5,000 gallons is at least 2% of MHI</t>
  </si>
  <si>
    <t xml:space="preserve">      (The applicant’s current user rate ordinance must be provided.)</t>
  </si>
  <si>
    <t>No</t>
  </si>
  <si>
    <t>Yes</t>
  </si>
  <si>
    <t>State Revolving Fund</t>
  </si>
  <si>
    <t>MO 780-2854 (02-25)</t>
  </si>
  <si>
    <t>OPTIONAL QUESTIONS REGARDING MILITARY SERVICE (§42.051 RSMo. 2024)</t>
  </si>
  <si>
    <t>3. May the agency share your contact information with the Missouri Veterans Commission to provide such information?</t>
  </si>
  <si>
    <t>1. Have you ever served on active duty in the Armed Forces of the United States and separated from such service under conditions other than dishonorable?</t>
  </si>
  <si>
    <t>2.  Would you like to receive information and assistance regarding veteran’s benefits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</si>
</sst>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quot;$&quot;#,##0.00"/>
    <numFmt numFmtId="167" formatCode="0.0000%"/>
    <numFmt numFmtId="168" formatCode="_(* #,##0_);_(* \(#,##0\);_(* &quot;-&quot;??_);_(@_)"/>
    <numFmt numFmtId="169" formatCode="mm/dd/yyyy"/>
    <numFmt numFmtId="170" formatCode="0.000%"/>
  </numFmts>
  <fonts count="14" x14ac:knownFonts="1">
    <font>
      <sz val="11"/>
      <color theme="1"/>
      <name val="Calibri"/>
      <family val="2"/>
      <scheme val="minor"/>
    </font>
    <font>
      <sz val="11"/>
      <name val="Tahoma"/>
      <family val="2"/>
    </font>
    <font>
      <sz val="11"/>
      <color theme="1"/>
      <name val="Calibri"/>
      <family val="2"/>
      <scheme val="minor"/>
    </font>
    <font>
      <sz val="10"/>
      <name val="Arial"/>
      <family val="2"/>
    </font>
    <font>
      <sz val="11"/>
      <name val="Calibri"/>
      <family val="2"/>
      <scheme val="minor"/>
    </font>
    <font>
      <b/>
      <sz val="11"/>
      <name val="Calibri"/>
      <family val="2"/>
      <scheme val="minor"/>
    </font>
    <font>
      <sz val="11"/>
      <name val="Symbol"/>
      <family val="1"/>
      <charset val="2"/>
    </font>
    <font>
      <sz val="11"/>
      <name val="Calibri"/>
      <family val="2"/>
    </font>
    <font>
      <sz val="7"/>
      <name val="Calibri"/>
      <family val="2"/>
      <scheme val="minor"/>
    </font>
    <font>
      <sz val="11"/>
      <color rgb="FFFF0000"/>
      <name val="Calibri"/>
      <family val="2"/>
      <scheme val="minor"/>
    </font>
    <font>
      <sz val="9"/>
      <color theme="1"/>
      <name val="Calibri"/>
      <family val="2"/>
      <scheme val="minor"/>
    </font>
    <font>
      <sz val="9"/>
      <name val="Calibri"/>
      <family val="2"/>
      <scheme val="minor"/>
    </font>
    <font>
      <sz val="9"/>
      <name val="Tahoma"/>
      <family val="2"/>
    </font>
    <font>
      <sz val="8"/>
      <color rgb="FF000000"/>
      <name val="Segoe UI"/>
      <family val="2"/>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43">
    <border>
      <left/>
      <right/>
      <top/>
      <bottom/>
      <diagonal/>
    </border>
    <border>
      <left/>
      <right/>
      <top style="thin">
        <color auto="1"/>
      </top>
      <bottom/>
      <diagonal/>
    </border>
    <border>
      <left/>
      <right/>
      <top/>
      <bottom style="thin">
        <color auto="1"/>
      </bottom>
      <diagonal/>
    </border>
    <border>
      <left/>
      <right/>
      <top style="thick">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auto="1"/>
      </bottom>
      <diagonal/>
    </border>
    <border>
      <left/>
      <right style="thin">
        <color auto="1"/>
      </right>
      <top/>
      <bottom/>
      <diagonal/>
    </border>
    <border>
      <left/>
      <right style="thin">
        <color auto="1"/>
      </right>
      <top style="thin">
        <color auto="1"/>
      </top>
      <bottom/>
      <diagonal/>
    </border>
    <border>
      <left/>
      <right style="thin">
        <color auto="1"/>
      </right>
      <top/>
      <bottom style="thick">
        <color auto="1"/>
      </bottom>
      <diagonal/>
    </border>
    <border>
      <left/>
      <right style="thin">
        <color auto="1"/>
      </right>
      <top/>
      <bottom style="thin">
        <color auto="1"/>
      </bottom>
      <diagonal/>
    </border>
    <border>
      <left/>
      <right/>
      <top style="thick">
        <color auto="1"/>
      </top>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n">
        <color auto="1"/>
      </bottom>
      <diagonal/>
    </border>
    <border>
      <left style="thin">
        <color auto="1"/>
      </left>
      <right style="thick">
        <color auto="1"/>
      </right>
      <top/>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ck">
        <color auto="1"/>
      </bottom>
      <diagonal/>
    </border>
    <border>
      <left style="thin">
        <color auto="1"/>
      </left>
      <right style="thick">
        <color auto="1"/>
      </right>
      <top/>
      <bottom style="thick">
        <color auto="1"/>
      </bottom>
      <diagonal/>
    </border>
    <border>
      <left style="thin">
        <color auto="1"/>
      </left>
      <right style="thick">
        <color auto="1"/>
      </right>
      <top style="thick">
        <color auto="1"/>
      </top>
      <bottom/>
      <diagonal/>
    </border>
    <border>
      <left style="thick">
        <color auto="1"/>
      </left>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9" fontId="2" fillId="0" borderId="0" applyFont="0" applyFill="0" applyBorder="0" applyAlignment="0" applyProtection="0"/>
  </cellStyleXfs>
  <cellXfs count="150">
    <xf numFmtId="0" fontId="0" fillId="0" borderId="0" xfId="0"/>
    <xf numFmtId="0" fontId="1" fillId="0" borderId="0" xfId="0" applyFont="1" applyAlignment="1" applyProtection="1">
      <alignment horizontal="center"/>
    </xf>
    <xf numFmtId="0" fontId="4" fillId="0" borderId="0" xfId="0" applyFont="1"/>
    <xf numFmtId="0" fontId="4" fillId="0" borderId="0" xfId="0" applyFont="1" applyProtection="1"/>
    <xf numFmtId="164" fontId="4" fillId="0" borderId="0" xfId="0" applyNumberFormat="1" applyFont="1"/>
    <xf numFmtId="164" fontId="4" fillId="0" borderId="1" xfId="0" applyNumberFormat="1" applyFont="1" applyBorder="1" applyAlignment="1" applyProtection="1"/>
    <xf numFmtId="0" fontId="4" fillId="0" borderId="1" xfId="0" applyFont="1" applyBorder="1" applyAlignment="1" applyProtection="1"/>
    <xf numFmtId="0" fontId="4" fillId="0" borderId="9" xfId="0" applyFont="1" applyBorder="1" applyAlignment="1" applyProtection="1"/>
    <xf numFmtId="164" fontId="4" fillId="0" borderId="0" xfId="0" applyNumberFormat="1" applyFont="1" applyBorder="1" applyAlignment="1" applyProtection="1"/>
    <xf numFmtId="0" fontId="4" fillId="0" borderId="0" xfId="0" applyFont="1" applyBorder="1" applyAlignment="1" applyProtection="1">
      <alignment horizontal="center"/>
    </xf>
    <xf numFmtId="164" fontId="4" fillId="0" borderId="0" xfId="0" applyNumberFormat="1" applyFont="1" applyBorder="1" applyAlignment="1" applyProtection="1">
      <alignment horizontal="left"/>
    </xf>
    <xf numFmtId="0" fontId="4" fillId="0" borderId="0" xfId="0" applyFont="1" applyBorder="1" applyAlignment="1" applyProtection="1"/>
    <xf numFmtId="0" fontId="4" fillId="0" borderId="8" xfId="0" applyFont="1" applyBorder="1" applyAlignment="1" applyProtection="1"/>
    <xf numFmtId="164" fontId="4" fillId="0" borderId="7" xfId="0" applyNumberFormat="1" applyFont="1" applyBorder="1" applyAlignment="1" applyProtection="1"/>
    <xf numFmtId="0" fontId="4" fillId="0" borderId="7" xfId="0" applyFont="1" applyBorder="1" applyAlignment="1" applyProtection="1"/>
    <xf numFmtId="0" fontId="4" fillId="0" borderId="10" xfId="0" applyFont="1" applyBorder="1" applyAlignment="1" applyProtection="1"/>
    <xf numFmtId="0" fontId="4" fillId="0" borderId="7" xfId="0" applyFont="1" applyBorder="1" applyProtection="1">
      <protection locked="0"/>
    </xf>
    <xf numFmtId="0" fontId="4" fillId="0" borderId="12" xfId="0" applyFont="1" applyBorder="1" applyProtection="1">
      <protection locked="0"/>
    </xf>
    <xf numFmtId="166" fontId="4" fillId="0" borderId="5" xfId="0" applyNumberFormat="1" applyFont="1" applyBorder="1" applyAlignment="1" applyProtection="1">
      <alignment horizontal="center"/>
    </xf>
    <xf numFmtId="166" fontId="4" fillId="0" borderId="1" xfId="0" applyNumberFormat="1" applyFont="1" applyBorder="1" applyAlignment="1" applyProtection="1">
      <alignment horizontal="right"/>
    </xf>
    <xf numFmtId="166" fontId="4" fillId="0" borderId="0" xfId="0" applyNumberFormat="1" applyFont="1" applyBorder="1" applyAlignment="1" applyProtection="1">
      <alignment horizontal="right"/>
    </xf>
    <xf numFmtId="166" fontId="4" fillId="0" borderId="0" xfId="0" applyNumberFormat="1" applyFont="1" applyBorder="1" applyAlignment="1" applyProtection="1">
      <alignment horizontal="left"/>
    </xf>
    <xf numFmtId="166" fontId="4" fillId="0" borderId="2" xfId="0" applyNumberFormat="1" applyFont="1" applyBorder="1" applyAlignment="1" applyProtection="1">
      <alignment horizontal="right"/>
    </xf>
    <xf numFmtId="0" fontId="4" fillId="0" borderId="2" xfId="0" applyFont="1" applyBorder="1" applyAlignment="1" applyProtection="1"/>
    <xf numFmtId="0" fontId="4" fillId="0" borderId="11" xfId="0" applyFont="1" applyBorder="1" applyAlignment="1" applyProtection="1"/>
    <xf numFmtId="0" fontId="4" fillId="0" borderId="2" xfId="0" applyFont="1" applyBorder="1" applyProtection="1">
      <protection locked="0"/>
    </xf>
    <xf numFmtId="0" fontId="4" fillId="0" borderId="1" xfId="0" applyFont="1" applyBorder="1" applyProtection="1">
      <protection locked="0"/>
    </xf>
    <xf numFmtId="167" fontId="4" fillId="0" borderId="8" xfId="0" applyNumberFormat="1" applyFont="1" applyBorder="1" applyAlignment="1" applyProtection="1">
      <alignment horizontal="center"/>
    </xf>
    <xf numFmtId="164" fontId="4" fillId="0" borderId="1" xfId="0" applyNumberFormat="1" applyFont="1" applyBorder="1" applyAlignment="1" applyProtection="1">
      <alignment horizontal="right"/>
    </xf>
    <xf numFmtId="164" fontId="4" fillId="0" borderId="0" xfId="0" applyNumberFormat="1" applyFont="1" applyBorder="1" applyAlignment="1" applyProtection="1">
      <alignment horizontal="right"/>
    </xf>
    <xf numFmtId="0" fontId="4" fillId="0" borderId="0" xfId="0" applyFont="1" applyAlignment="1">
      <alignment vertical="center"/>
    </xf>
    <xf numFmtId="0" fontId="6" fillId="0" borderId="0" xfId="0" applyFont="1"/>
    <xf numFmtId="166" fontId="4" fillId="0" borderId="0" xfId="0" applyNumberFormat="1" applyFont="1"/>
    <xf numFmtId="9" fontId="0" fillId="0" borderId="0" xfId="4" applyNumberFormat="1" applyFont="1"/>
    <xf numFmtId="44" fontId="0" fillId="0" borderId="0" xfId="2" applyFont="1"/>
    <xf numFmtId="0" fontId="4" fillId="0" borderId="0" xfId="0" applyFont="1" applyBorder="1" applyProtection="1"/>
    <xf numFmtId="0" fontId="4" fillId="0" borderId="18" xfId="0" applyFont="1" applyBorder="1" applyProtection="1"/>
    <xf numFmtId="0" fontId="4" fillId="0" borderId="0" xfId="0" applyFont="1" applyBorder="1" applyProtection="1">
      <protection locked="0"/>
    </xf>
    <xf numFmtId="0" fontId="1" fillId="0" borderId="18" xfId="0" applyFont="1" applyFill="1" applyBorder="1" applyAlignment="1" applyProtection="1">
      <alignment horizontal="right"/>
      <protection locked="0"/>
    </xf>
    <xf numFmtId="0" fontId="4" fillId="0" borderId="18" xfId="0" applyFont="1" applyBorder="1" applyAlignment="1" applyProtection="1">
      <alignment horizontal="right"/>
    </xf>
    <xf numFmtId="0" fontId="1" fillId="0" borderId="23" xfId="0" applyFont="1" applyFill="1" applyBorder="1" applyAlignment="1" applyProtection="1">
      <alignment horizontal="right"/>
      <protection locked="0"/>
    </xf>
    <xf numFmtId="0" fontId="4" fillId="0" borderId="24" xfId="0" applyFont="1" applyBorder="1" applyAlignment="1" applyProtection="1">
      <alignment horizontal="right"/>
    </xf>
    <xf numFmtId="0" fontId="4" fillId="0" borderId="20" xfId="0" applyFont="1" applyBorder="1" applyAlignment="1" applyProtection="1"/>
    <xf numFmtId="0" fontId="4" fillId="0" borderId="21" xfId="0" applyFont="1" applyBorder="1" applyAlignment="1" applyProtection="1"/>
    <xf numFmtId="0" fontId="4" fillId="0" borderId="25" xfId="0" applyFont="1" applyBorder="1" applyAlignment="1" applyProtection="1"/>
    <xf numFmtId="0" fontId="1" fillId="0" borderId="26" xfId="0" applyFont="1" applyFill="1" applyBorder="1" applyAlignment="1" applyProtection="1">
      <alignment horizontal="right"/>
      <protection locked="0"/>
    </xf>
    <xf numFmtId="0" fontId="4" fillId="0" borderId="27" xfId="0" applyFont="1" applyBorder="1" applyAlignment="1" applyProtection="1">
      <alignment horizontal="right"/>
    </xf>
    <xf numFmtId="0" fontId="4" fillId="0" borderId="18" xfId="0" applyFont="1" applyBorder="1" applyAlignment="1" applyProtection="1">
      <alignment horizontal="right"/>
      <protection locked="0"/>
    </xf>
    <xf numFmtId="164" fontId="4" fillId="0" borderId="0" xfId="0" applyNumberFormat="1" applyFont="1" applyBorder="1" applyAlignment="1">
      <alignment horizontal="left"/>
    </xf>
    <xf numFmtId="0" fontId="9" fillId="0" borderId="0" xfId="0" applyFont="1"/>
    <xf numFmtId="0" fontId="4" fillId="0" borderId="19" xfId="0" applyFont="1" applyBorder="1"/>
    <xf numFmtId="0" fontId="4" fillId="0" borderId="4" xfId="0" applyFont="1" applyBorder="1"/>
    <xf numFmtId="166" fontId="4" fillId="0" borderId="5" xfId="0" applyNumberFormat="1" applyFont="1" applyBorder="1" applyAlignment="1">
      <alignment horizontal="center"/>
    </xf>
    <xf numFmtId="44" fontId="0" fillId="3" borderId="0" xfId="2" applyFont="1" applyFill="1"/>
    <xf numFmtId="170" fontId="0" fillId="0" borderId="0" xfId="4" applyNumberFormat="1" applyFont="1"/>
    <xf numFmtId="0" fontId="9" fillId="0" borderId="0" xfId="0" applyFont="1" applyAlignment="1">
      <alignment horizontal="center" vertical="center"/>
    </xf>
    <xf numFmtId="0" fontId="9" fillId="3" borderId="0" xfId="0" applyFont="1" applyFill="1" applyAlignment="1">
      <alignment horizontal="center" vertical="center"/>
    </xf>
    <xf numFmtId="0" fontId="0" fillId="3" borderId="0" xfId="0" applyFill="1"/>
    <xf numFmtId="165" fontId="4" fillId="3" borderId="6" xfId="0" applyNumberFormat="1" applyFont="1" applyFill="1" applyBorder="1" applyAlignment="1" applyProtection="1">
      <alignment horizontal="center"/>
      <protection locked="0"/>
    </xf>
    <xf numFmtId="0" fontId="4" fillId="0" borderId="0" xfId="0" applyFont="1" applyAlignment="1" applyProtection="1">
      <alignment horizontal="center"/>
    </xf>
    <xf numFmtId="0" fontId="4" fillId="0" borderId="0" xfId="0" applyFont="1" applyAlignment="1" applyProtection="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Alignment="1" applyProtection="1">
      <alignment vertical="center"/>
    </xf>
    <xf numFmtId="164" fontId="4" fillId="0" borderId="5" xfId="0" applyNumberFormat="1" applyFont="1" applyBorder="1" applyAlignment="1" applyProtection="1">
      <alignment horizontal="center"/>
    </xf>
    <xf numFmtId="9" fontId="4" fillId="2" borderId="5" xfId="4" applyFont="1" applyFill="1" applyBorder="1" applyAlignment="1" applyProtection="1">
      <alignment horizontal="center" vertical="center"/>
      <protection locked="0"/>
    </xf>
    <xf numFmtId="168" fontId="4" fillId="2" borderId="5" xfId="1" applyNumberFormat="1" applyFont="1" applyFill="1" applyBorder="1" applyAlignment="1" applyProtection="1">
      <alignment horizontal="center" vertical="center"/>
      <protection locked="0"/>
    </xf>
    <xf numFmtId="10" fontId="4" fillId="2" borderId="5" xfId="0" applyNumberFormat="1" applyFont="1" applyFill="1" applyBorder="1" applyAlignment="1" applyProtection="1">
      <alignment horizontal="center" vertical="center"/>
      <protection locked="0"/>
    </xf>
    <xf numFmtId="165" fontId="4" fillId="2" borderId="6"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4" fillId="0" borderId="12" xfId="0" applyFont="1" applyBorder="1" applyAlignment="1" applyProtection="1">
      <alignment vertical="center"/>
    </xf>
    <xf numFmtId="0" fontId="4" fillId="0" borderId="24" xfId="0" applyFont="1" applyBorder="1" applyAlignment="1" applyProtection="1">
      <alignment vertical="center"/>
    </xf>
    <xf numFmtId="0" fontId="11" fillId="0" borderId="41" xfId="0" applyFont="1" applyBorder="1" applyAlignment="1" applyProtection="1">
      <alignment horizontal="right" vertical="center"/>
    </xf>
    <xf numFmtId="0" fontId="11" fillId="0" borderId="30" xfId="0" applyFont="1" applyBorder="1" applyAlignment="1" applyProtection="1">
      <alignment horizontal="right" vertical="center"/>
    </xf>
    <xf numFmtId="0" fontId="11" fillId="0" borderId="31" xfId="0" applyFont="1" applyBorder="1" applyAlignment="1" applyProtection="1">
      <alignment horizontal="right" vertical="center"/>
    </xf>
    <xf numFmtId="0" fontId="12" fillId="0" borderId="41" xfId="0" applyFont="1" applyFill="1" applyBorder="1" applyAlignment="1" applyProtection="1">
      <alignment horizontal="right"/>
      <protection locked="0"/>
    </xf>
    <xf numFmtId="0" fontId="11" fillId="0" borderId="42" xfId="0" applyFont="1" applyBorder="1" applyAlignment="1" applyProtection="1">
      <alignment horizontal="right" vertical="center"/>
    </xf>
    <xf numFmtId="0" fontId="11" fillId="0" borderId="32" xfId="0" applyFont="1" applyBorder="1" applyAlignment="1" applyProtection="1">
      <alignment horizontal="right" vertical="center"/>
    </xf>
    <xf numFmtId="0" fontId="11" fillId="0" borderId="33" xfId="0" applyFont="1" applyBorder="1" applyAlignment="1" applyProtection="1">
      <alignment horizontal="right" vertical="center"/>
    </xf>
    <xf numFmtId="0" fontId="4" fillId="0" borderId="0" xfId="0" applyFont="1" applyAlignment="1" applyProtection="1">
      <alignment horizontal="right"/>
    </xf>
    <xf numFmtId="0" fontId="4" fillId="0" borderId="0" xfId="0" applyFont="1" applyAlignment="1" applyProtection="1"/>
    <xf numFmtId="44" fontId="4" fillId="0" borderId="0" xfId="2" applyFont="1" applyAlignment="1" applyProtection="1"/>
    <xf numFmtId="44" fontId="4" fillId="0" borderId="0" xfId="2" applyFont="1" applyFill="1" applyBorder="1" applyAlignment="1" applyProtection="1">
      <protection locked="0"/>
    </xf>
    <xf numFmtId="0" fontId="8" fillId="0" borderId="0" xfId="0" applyFont="1" applyBorder="1" applyAlignment="1" applyProtection="1">
      <alignment horizontal="left"/>
    </xf>
    <xf numFmtId="0" fontId="4" fillId="0" borderId="20" xfId="0" applyFont="1" applyBorder="1" applyAlignment="1" applyProtection="1">
      <alignment horizontal="left"/>
    </xf>
    <xf numFmtId="0" fontId="4" fillId="0" borderId="1" xfId="0" applyFont="1" applyBorder="1" applyAlignment="1" applyProtection="1">
      <alignment horizontal="left"/>
    </xf>
    <xf numFmtId="0" fontId="4" fillId="0" borderId="21" xfId="0" applyFont="1" applyBorder="1" applyAlignment="1" applyProtection="1">
      <alignment horizontal="left"/>
    </xf>
    <xf numFmtId="0" fontId="4" fillId="0" borderId="0" xfId="0" applyFont="1" applyBorder="1" applyAlignment="1" applyProtection="1">
      <alignment horizontal="left"/>
    </xf>
    <xf numFmtId="164" fontId="4" fillId="0" borderId="1" xfId="0" applyNumberFormat="1" applyFont="1" applyBorder="1" applyAlignment="1" applyProtection="1">
      <alignment horizontal="center"/>
    </xf>
    <xf numFmtId="164" fontId="4" fillId="0" borderId="9" xfId="0" applyNumberFormat="1" applyFont="1" applyBorder="1" applyAlignment="1" applyProtection="1">
      <alignment horizontal="center"/>
    </xf>
    <xf numFmtId="164" fontId="4" fillId="0" borderId="0" xfId="0" applyNumberFormat="1" applyFont="1" applyBorder="1" applyAlignment="1" applyProtection="1">
      <alignment horizontal="center"/>
    </xf>
    <xf numFmtId="164" fontId="4" fillId="0" borderId="8" xfId="0" applyNumberFormat="1" applyFont="1" applyBorder="1" applyAlignment="1" applyProtection="1">
      <alignment horizontal="center"/>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wrapText="1"/>
    </xf>
    <xf numFmtId="0" fontId="10" fillId="0" borderId="40" xfId="0" applyFont="1" applyBorder="1" applyAlignment="1">
      <alignment horizontal="left" wrapText="1"/>
    </xf>
    <xf numFmtId="0" fontId="5" fillId="0" borderId="15" xfId="0" applyFont="1" applyBorder="1" applyAlignment="1" applyProtection="1">
      <alignment horizontal="left"/>
    </xf>
    <xf numFmtId="0" fontId="5" fillId="0" borderId="3" xfId="0" applyFont="1" applyBorder="1" applyAlignment="1" applyProtection="1">
      <alignment horizontal="left"/>
    </xf>
    <xf numFmtId="0" fontId="5" fillId="0" borderId="16" xfId="0" applyFont="1" applyBorder="1" applyAlignment="1" applyProtection="1">
      <alignment horizontal="left"/>
    </xf>
    <xf numFmtId="0" fontId="5" fillId="0" borderId="17" xfId="0" applyFont="1" applyBorder="1" applyAlignment="1" applyProtection="1">
      <alignment horizontal="left"/>
    </xf>
    <xf numFmtId="0" fontId="5" fillId="0" borderId="13" xfId="0" applyFont="1" applyBorder="1" applyAlignment="1" applyProtection="1">
      <alignment horizontal="left"/>
    </xf>
    <xf numFmtId="0" fontId="5" fillId="0" borderId="14" xfId="0" applyFont="1" applyBorder="1" applyAlignment="1" applyProtection="1">
      <alignment horizontal="left"/>
    </xf>
    <xf numFmtId="0" fontId="4" fillId="0" borderId="0" xfId="0" applyFont="1" applyAlignment="1" applyProtection="1">
      <alignment horizontal="center"/>
    </xf>
    <xf numFmtId="0" fontId="5" fillId="0" borderId="29" xfId="0" applyFont="1" applyBorder="1" applyAlignment="1" applyProtection="1">
      <alignment horizontal="right" vertical="center"/>
    </xf>
    <xf numFmtId="0" fontId="5" fillId="0" borderId="12" xfId="0" applyFont="1" applyBorder="1" applyAlignment="1" applyProtection="1">
      <alignment horizontal="right" vertical="center"/>
    </xf>
    <xf numFmtId="0" fontId="4" fillId="0" borderId="19" xfId="0" applyFont="1" applyBorder="1" applyAlignment="1" applyProtection="1">
      <alignment horizontal="right"/>
    </xf>
    <xf numFmtId="0" fontId="4" fillId="0" borderId="6" xfId="0" applyFont="1" applyBorder="1" applyAlignment="1" applyProtection="1">
      <alignment horizontal="right"/>
    </xf>
    <xf numFmtId="0" fontId="4" fillId="0" borderId="4" xfId="0" applyFont="1" applyBorder="1" applyAlignment="1" applyProtection="1">
      <alignment horizontal="right"/>
    </xf>
    <xf numFmtId="0" fontId="4" fillId="0" borderId="8" xfId="0" applyFont="1" applyBorder="1" applyAlignment="1" applyProtection="1">
      <alignment horizontal="left"/>
    </xf>
    <xf numFmtId="0" fontId="4" fillId="0" borderId="0" xfId="0" applyFont="1" applyBorder="1" applyAlignment="1" applyProtection="1">
      <alignment horizontal="right"/>
    </xf>
    <xf numFmtId="165" fontId="4" fillId="0" borderId="6" xfId="0" applyNumberFormat="1" applyFont="1" applyBorder="1" applyAlignment="1" applyProtection="1">
      <alignment horizontal="center"/>
    </xf>
    <xf numFmtId="0" fontId="4" fillId="0" borderId="6" xfId="0" applyFont="1" applyBorder="1" applyAlignment="1" applyProtection="1">
      <alignment horizontal="center"/>
    </xf>
    <xf numFmtId="0" fontId="4" fillId="0" borderId="5" xfId="0" applyFont="1" applyBorder="1" applyAlignment="1" applyProtection="1">
      <alignment horizontal="center"/>
    </xf>
    <xf numFmtId="8" fontId="4" fillId="2" borderId="6"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10" fontId="4" fillId="2" borderId="6" xfId="0" applyNumberFormat="1" applyFont="1" applyFill="1" applyBorder="1" applyAlignment="1" applyProtection="1">
      <alignment horizontal="center" vertical="center"/>
      <protection locked="0"/>
    </xf>
    <xf numFmtId="10" fontId="4" fillId="2" borderId="5" xfId="0" applyNumberFormat="1" applyFont="1" applyFill="1" applyBorder="1" applyAlignment="1" applyProtection="1">
      <alignment horizontal="center" vertical="center"/>
      <protection locked="0"/>
    </xf>
    <xf numFmtId="0" fontId="5" fillId="0" borderId="19" xfId="0" applyFont="1" applyBorder="1" applyAlignment="1" applyProtection="1">
      <alignment horizontal="left"/>
    </xf>
    <xf numFmtId="0" fontId="5" fillId="0" borderId="6" xfId="0" applyFont="1" applyBorder="1" applyAlignment="1" applyProtection="1">
      <alignment horizontal="left"/>
    </xf>
    <xf numFmtId="0" fontId="5" fillId="0" borderId="5" xfId="0" applyFont="1" applyBorder="1" applyAlignment="1" applyProtection="1">
      <alignment horizontal="left"/>
    </xf>
    <xf numFmtId="0" fontId="4" fillId="0" borderId="9" xfId="0" applyFont="1" applyBorder="1" applyAlignment="1" applyProtection="1">
      <alignment horizontal="left"/>
    </xf>
    <xf numFmtId="0" fontId="5" fillId="0" borderId="0" xfId="0" applyFont="1" applyAlignment="1" applyProtection="1">
      <alignment horizontal="center"/>
    </xf>
    <xf numFmtId="0" fontId="5" fillId="0" borderId="0" xfId="0" applyFont="1" applyAlignment="1" applyProtection="1"/>
    <xf numFmtId="0" fontId="4" fillId="0" borderId="0" xfId="0" applyFont="1" applyAlignment="1" applyProtection="1">
      <alignment vertical="top" wrapText="1"/>
    </xf>
    <xf numFmtId="0" fontId="4" fillId="2" borderId="2" xfId="0" applyFont="1" applyFill="1" applyBorder="1" applyAlignment="1" applyProtection="1">
      <alignment horizontal="right"/>
      <protection locked="0"/>
    </xf>
    <xf numFmtId="44" fontId="4" fillId="2" borderId="2" xfId="2" applyFont="1" applyFill="1" applyBorder="1" applyAlignment="1" applyProtection="1">
      <protection locked="0"/>
    </xf>
    <xf numFmtId="0" fontId="4" fillId="0" borderId="0" xfId="0" applyFont="1" applyAlignment="1" applyProtection="1">
      <alignment horizontal="left" vertical="center"/>
    </xf>
    <xf numFmtId="169" fontId="4" fillId="2" borderId="2" xfId="0" applyNumberFormat="1" applyFont="1" applyFill="1" applyBorder="1" applyAlignment="1" applyProtection="1">
      <protection locked="0"/>
    </xf>
    <xf numFmtId="0" fontId="4" fillId="0" borderId="0" xfId="0" applyFont="1" applyAlignment="1" applyProtection="1">
      <alignment horizontal="center" wrapText="1"/>
    </xf>
    <xf numFmtId="0" fontId="4" fillId="0" borderId="22" xfId="0" applyFont="1" applyBorder="1" applyAlignment="1" applyProtection="1">
      <alignment horizontal="left"/>
    </xf>
    <xf numFmtId="0" fontId="4" fillId="0" borderId="7" xfId="0" applyFont="1" applyBorder="1" applyAlignment="1" applyProtection="1">
      <alignment horizontal="left"/>
    </xf>
    <xf numFmtId="0" fontId="4" fillId="0" borderId="21"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0" xfId="0" applyFont="1" applyFill="1" applyBorder="1" applyAlignment="1" applyProtection="1">
      <alignment horizontal="left"/>
    </xf>
    <xf numFmtId="0" fontId="4" fillId="0" borderId="1" xfId="0" applyFont="1" applyFill="1" applyBorder="1" applyAlignment="1" applyProtection="1">
      <alignment horizontal="left"/>
    </xf>
    <xf numFmtId="0" fontId="4" fillId="0" borderId="25" xfId="0" applyFont="1" applyBorder="1" applyAlignment="1" applyProtection="1">
      <alignment horizontal="left"/>
    </xf>
    <xf numFmtId="0" fontId="4" fillId="0" borderId="2" xfId="0" applyFont="1" applyBorder="1" applyAlignment="1" applyProtection="1">
      <alignment horizontal="left"/>
    </xf>
    <xf numFmtId="0" fontId="4" fillId="0" borderId="11" xfId="0" applyFont="1" applyBorder="1" applyAlignment="1" applyProtection="1">
      <alignment horizontal="left"/>
    </xf>
    <xf numFmtId="0" fontId="4" fillId="0" borderId="25" xfId="0" applyFont="1" applyFill="1" applyBorder="1" applyAlignment="1" applyProtection="1">
      <alignment horizontal="left"/>
    </xf>
    <xf numFmtId="0" fontId="4" fillId="0" borderId="2" xfId="0" applyFont="1" applyFill="1" applyBorder="1" applyAlignment="1" applyProtection="1">
      <alignment horizontal="left"/>
    </xf>
    <xf numFmtId="0" fontId="5" fillId="0" borderId="28" xfId="0" applyFont="1" applyBorder="1" applyAlignment="1" applyProtection="1">
      <alignment horizontal="left"/>
    </xf>
    <xf numFmtId="0" fontId="4" fillId="0" borderId="28" xfId="0" applyFont="1" applyBorder="1" applyAlignment="1" applyProtection="1">
      <alignment horizontal="right"/>
    </xf>
    <xf numFmtId="0" fontId="4" fillId="0" borderId="28"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2" defaultPivotStyle="PivotStyleLight16"/>
  <colors>
    <mruColors>
      <color rgb="FFFFFFCC"/>
      <color rgb="FFFFE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24" lockText="1" noThreeD="1"/>
</file>

<file path=xl/ctrlProps/ctrlProp10.xml><?xml version="1.0" encoding="utf-8"?>
<formControlPr xmlns="http://schemas.microsoft.com/office/spreadsheetml/2009/9/main" objectType="CheckBox" fmlaLink="$J$32" lockText="1" noThreeD="1"/>
</file>

<file path=xl/ctrlProps/ctrlProp11.xml><?xml version="1.0" encoding="utf-8"?>
<formControlPr xmlns="http://schemas.microsoft.com/office/spreadsheetml/2009/9/main" objectType="CheckBox" fmlaLink="$J$31" lockText="1" noThreeD="1"/>
</file>

<file path=xl/ctrlProps/ctrlProp12.xml><?xml version="1.0" encoding="utf-8"?>
<formControlPr xmlns="http://schemas.microsoft.com/office/spreadsheetml/2009/9/main" objectType="CheckBox" fmlaLink="$J$30" lockText="1" noThreeD="1"/>
</file>

<file path=xl/ctrlProps/ctrlProp13.xml><?xml version="1.0" encoding="utf-8"?>
<formControlPr xmlns="http://schemas.microsoft.com/office/spreadsheetml/2009/9/main" objectType="CheckBox" fmlaLink="$J$37" lockText="1" noThreeD="1"/>
</file>

<file path=xl/ctrlProps/ctrlProp14.xml><?xml version="1.0" encoding="utf-8"?>
<formControlPr xmlns="http://schemas.microsoft.com/office/spreadsheetml/2009/9/main" objectType="CheckBox" fmlaLink="$J$42" lockText="1" noThreeD="1"/>
</file>

<file path=xl/ctrlProps/ctrlProp15.xml><?xml version="1.0" encoding="utf-8"?>
<formControlPr xmlns="http://schemas.microsoft.com/office/spreadsheetml/2009/9/main" objectType="CheckBox" fmlaLink="$J$20" lockText="1" noThreeD="1"/>
</file>

<file path=xl/ctrlProps/ctrlProp16.xml><?xml version="1.0" encoding="utf-8"?>
<formControlPr xmlns="http://schemas.microsoft.com/office/spreadsheetml/2009/9/main" objectType="CheckBox" fmlaLink="$J$21" lockText="1" noThreeD="1"/>
</file>

<file path=xl/ctrlProps/ctrlProp17.xml><?xml version="1.0" encoding="utf-8"?>
<formControlPr xmlns="http://schemas.microsoft.com/office/spreadsheetml/2009/9/main" objectType="CheckBox" fmlaLink="$J$26" lockText="1" noThreeD="1"/>
</file>

<file path=xl/ctrlProps/ctrlProp18.xml><?xml version="1.0" encoding="utf-8"?>
<formControlPr xmlns="http://schemas.microsoft.com/office/spreadsheetml/2009/9/main" objectType="CheckBox" fmlaLink="$J$19" lockText="1" noThreeD="1"/>
</file>

<file path=xl/ctrlProps/ctrlProp19.xml><?xml version="1.0" encoding="utf-8"?>
<formControlPr xmlns="http://schemas.microsoft.com/office/spreadsheetml/2009/9/main" objectType="CheckBox" fmlaLink="$J$18" lockText="1" noThreeD="1"/>
</file>

<file path=xl/ctrlProps/ctrlProp2.xml><?xml version="1.0" encoding="utf-8"?>
<formControlPr xmlns="http://schemas.microsoft.com/office/spreadsheetml/2009/9/main" objectType="CheckBox" fmlaLink="$J$50" lockText="1" noThreeD="1"/>
</file>

<file path=xl/ctrlProps/ctrlProp20.xml><?xml version="1.0" encoding="utf-8"?>
<formControlPr xmlns="http://schemas.microsoft.com/office/spreadsheetml/2009/9/main" objectType="CheckBox" fmlaLink="$J$2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49" lockText="1" noThreeD="1"/>
</file>

<file path=xl/ctrlProps/ctrlProp4.xml><?xml version="1.0" encoding="utf-8"?>
<formControlPr xmlns="http://schemas.microsoft.com/office/spreadsheetml/2009/9/main" objectType="CheckBox" fmlaLink="$J$48" lockText="1" noThreeD="1"/>
</file>

<file path=xl/ctrlProps/ctrlProp5.xml><?xml version="1.0" encoding="utf-8"?>
<formControlPr xmlns="http://schemas.microsoft.com/office/spreadsheetml/2009/9/main" objectType="CheckBox" fmlaLink="$J$44" lockText="1" noThreeD="1"/>
</file>

<file path=xl/ctrlProps/ctrlProp6.xml><?xml version="1.0" encoding="utf-8"?>
<formControlPr xmlns="http://schemas.microsoft.com/office/spreadsheetml/2009/9/main" objectType="CheckBox" fmlaLink="$J$43" lockText="1" noThreeD="1"/>
</file>

<file path=xl/ctrlProps/ctrlProp7.xml><?xml version="1.0" encoding="utf-8"?>
<formControlPr xmlns="http://schemas.microsoft.com/office/spreadsheetml/2009/9/main" objectType="CheckBox" fmlaLink="$J$41" lockText="1" noThreeD="1"/>
</file>

<file path=xl/ctrlProps/ctrlProp8.xml><?xml version="1.0" encoding="utf-8"?>
<formControlPr xmlns="http://schemas.microsoft.com/office/spreadsheetml/2009/9/main" objectType="CheckBox" fmlaLink="$J$38" lockText="1" noThreeD="1"/>
</file>

<file path=xl/ctrlProps/ctrlProp9.xml><?xml version="1.0" encoding="utf-8"?>
<formControlPr xmlns="http://schemas.microsoft.com/office/spreadsheetml/2009/9/main" objectType="CheckBox" fmlaLink="$J$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22</xdr:row>
          <xdr:rowOff>142875</xdr:rowOff>
        </xdr:from>
        <xdr:to>
          <xdr:col>10</xdr:col>
          <xdr:colOff>304800</xdr:colOff>
          <xdr:row>24</xdr:row>
          <xdr:rowOff>76200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133350</xdr:rowOff>
        </xdr:from>
        <xdr:to>
          <xdr:col>10</xdr:col>
          <xdr:colOff>304800</xdr:colOff>
          <xdr:row>50</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142875</xdr:rowOff>
        </xdr:from>
        <xdr:to>
          <xdr:col>10</xdr:col>
          <xdr:colOff>304800</xdr:colOff>
          <xdr:row>49</xdr:row>
          <xdr:rowOff>66675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142875</xdr:rowOff>
        </xdr:from>
        <xdr:to>
          <xdr:col>10</xdr:col>
          <xdr:colOff>304800</xdr:colOff>
          <xdr:row>48</xdr:row>
          <xdr:rowOff>66675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133350</xdr:rowOff>
        </xdr:from>
        <xdr:to>
          <xdr:col>10</xdr:col>
          <xdr:colOff>304800</xdr:colOff>
          <xdr:row>44</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142875</xdr:rowOff>
        </xdr:from>
        <xdr:to>
          <xdr:col>10</xdr:col>
          <xdr:colOff>304800</xdr:colOff>
          <xdr:row>43</xdr:row>
          <xdr:rowOff>66675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142875</xdr:rowOff>
        </xdr:from>
        <xdr:to>
          <xdr:col>10</xdr:col>
          <xdr:colOff>304800</xdr:colOff>
          <xdr:row>41</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123825</xdr:rowOff>
        </xdr:from>
        <xdr:to>
          <xdr:col>10</xdr:col>
          <xdr:colOff>304800</xdr:colOff>
          <xdr:row>38</xdr:row>
          <xdr:rowOff>57150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142875</xdr:rowOff>
        </xdr:from>
        <xdr:to>
          <xdr:col>10</xdr:col>
          <xdr:colOff>304800</xdr:colOff>
          <xdr:row>36</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133350</xdr:rowOff>
        </xdr:from>
        <xdr:to>
          <xdr:col>10</xdr:col>
          <xdr:colOff>304800</xdr:colOff>
          <xdr:row>32</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133350</xdr:rowOff>
        </xdr:from>
        <xdr:to>
          <xdr:col>10</xdr:col>
          <xdr:colOff>304800</xdr:colOff>
          <xdr:row>31</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133350</xdr:rowOff>
        </xdr:from>
        <xdr:to>
          <xdr:col>10</xdr:col>
          <xdr:colOff>304800</xdr:colOff>
          <xdr:row>30</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133350</xdr:rowOff>
        </xdr:from>
        <xdr:to>
          <xdr:col>10</xdr:col>
          <xdr:colOff>304800</xdr:colOff>
          <xdr:row>20</xdr:row>
          <xdr:rowOff>57150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133350</xdr:rowOff>
        </xdr:from>
        <xdr:to>
          <xdr:col>10</xdr:col>
          <xdr:colOff>304800</xdr:colOff>
          <xdr:row>21</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10</xdr:col>
          <xdr:colOff>304800</xdr:colOff>
          <xdr:row>37</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133350</xdr:rowOff>
        </xdr:from>
        <xdr:to>
          <xdr:col>10</xdr:col>
          <xdr:colOff>304800</xdr:colOff>
          <xdr:row>42</xdr:row>
          <xdr:rowOff>57150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310515</xdr:colOff>
      <xdr:row>0</xdr:row>
      <xdr:rowOff>70664</xdr:rowOff>
    </xdr:from>
    <xdr:to>
      <xdr:col>5</xdr:col>
      <xdr:colOff>912584</xdr:colOff>
      <xdr:row>0</xdr:row>
      <xdr:rowOff>781050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8390" y="70664"/>
          <a:ext cx="2307044" cy="6951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0</xdr:colOff>
          <xdr:row>24</xdr:row>
          <xdr:rowOff>133350</xdr:rowOff>
        </xdr:from>
        <xdr:to>
          <xdr:col>10</xdr:col>
          <xdr:colOff>304800</xdr:colOff>
          <xdr:row>26</xdr:row>
          <xdr:rowOff>57150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17</xdr:row>
          <xdr:rowOff>133350</xdr:rowOff>
        </xdr:from>
        <xdr:to>
          <xdr:col>10</xdr:col>
          <xdr:colOff>266700</xdr:colOff>
          <xdr:row>19</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152400</xdr:rowOff>
        </xdr:from>
        <xdr:to>
          <xdr:col>10</xdr:col>
          <xdr:colOff>285750</xdr:colOff>
          <xdr:row>18</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161925</xdr:rowOff>
        </xdr:from>
        <xdr:to>
          <xdr:col>10</xdr:col>
          <xdr:colOff>295275</xdr:colOff>
          <xdr:row>25</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76200</xdr:rowOff>
        </xdr:from>
        <xdr:to>
          <xdr:col>8</xdr:col>
          <xdr:colOff>514350</xdr:colOff>
          <xdr:row>52</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323850</xdr:rowOff>
        </xdr:from>
        <xdr:to>
          <xdr:col>8</xdr:col>
          <xdr:colOff>514350</xdr:colOff>
          <xdr:row>54</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0</xdr:rowOff>
        </xdr:from>
        <xdr:to>
          <xdr:col>8</xdr:col>
          <xdr:colOff>514350</xdr:colOff>
          <xdr:row>54</xdr:row>
          <xdr:rowOff>190500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52</xdr:row>
          <xdr:rowOff>85725</xdr:rowOff>
        </xdr:from>
        <xdr:to>
          <xdr:col>10</xdr:col>
          <xdr:colOff>247650</xdr:colOff>
          <xdr:row>52</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53</xdr:row>
          <xdr:rowOff>19050</xdr:rowOff>
        </xdr:from>
        <xdr:to>
          <xdr:col>10</xdr:col>
          <xdr:colOff>228600</xdr:colOff>
          <xdr:row>54</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54</xdr:row>
          <xdr:rowOff>9525</xdr:rowOff>
        </xdr:from>
        <xdr:to>
          <xdr:col>10</xdr:col>
          <xdr:colOff>257175</xdr:colOff>
          <xdr:row>54</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39306</xdr:colOff>
      <xdr:row>0</xdr:row>
      <xdr:rowOff>0</xdr:rowOff>
    </xdr:from>
    <xdr:to>
      <xdr:col>1</xdr:col>
      <xdr:colOff>67885</xdr:colOff>
      <xdr:row>0</xdr:row>
      <xdr:rowOff>56883</xdr:rowOff>
    </xdr:to>
    <xdr:sp macro="" textlink="">
      <xdr:nvSpPr>
        <xdr:cNvPr id="7" name="Rectangle 85">
          <a:extLst>
            <a:ext uri="{FF2B5EF4-FFF2-40B4-BE49-F238E27FC236}">
              <a16:creationId xmlns:a16="http://schemas.microsoft.com/office/drawing/2014/main" id="{00000000-0008-0000-0100-000007000000}"/>
            </a:ext>
          </a:extLst>
        </xdr:cNvPr>
        <xdr:cNvSpPr>
          <a:spLocks noChangeArrowheads="1"/>
        </xdr:cNvSpPr>
      </xdr:nvSpPr>
      <xdr:spPr bwMode="auto">
        <a:xfrm>
          <a:off x="12431331" y="3552825"/>
          <a:ext cx="28579" cy="32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100" b="0" i="0" u="none" strike="noStrike" baseline="0">
              <a:solidFill>
                <a:srgbClr val="000000"/>
              </a:solidFill>
              <a:latin typeface="Cambria"/>
            </a:rPr>
            <a:t> </a:t>
          </a:r>
        </a:p>
      </xdr:txBody>
    </xdr:sp>
    <xdr:clientData/>
  </xdr:twoCellAnchor>
  <xdr:twoCellAnchor>
    <xdr:from>
      <xdr:col>1</xdr:col>
      <xdr:colOff>39306</xdr:colOff>
      <xdr:row>1</xdr:row>
      <xdr:rowOff>0</xdr:rowOff>
    </xdr:from>
    <xdr:to>
      <xdr:col>1</xdr:col>
      <xdr:colOff>67885</xdr:colOff>
      <xdr:row>1</xdr:row>
      <xdr:rowOff>56883</xdr:rowOff>
    </xdr:to>
    <xdr:sp macro="" textlink="">
      <xdr:nvSpPr>
        <xdr:cNvPr id="6" name="Rectangle 85">
          <a:extLst>
            <a:ext uri="{FF2B5EF4-FFF2-40B4-BE49-F238E27FC236}">
              <a16:creationId xmlns:a16="http://schemas.microsoft.com/office/drawing/2014/main" id="{4936F642-13F1-48BA-A74C-08CBDDF78FBB}"/>
            </a:ext>
          </a:extLst>
        </xdr:cNvPr>
        <xdr:cNvSpPr>
          <a:spLocks noChangeArrowheads="1"/>
        </xdr:cNvSpPr>
      </xdr:nvSpPr>
      <xdr:spPr bwMode="auto">
        <a:xfrm>
          <a:off x="267906" y="4572000"/>
          <a:ext cx="28579" cy="24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100" b="0" i="0" u="none" strike="noStrike" baseline="0">
              <a:solidFill>
                <a:srgbClr val="000000"/>
              </a:solidFill>
              <a:latin typeface="Cambria"/>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tabSelected="1" zoomScaleNormal="100" workbookViewId="0">
      <selection activeCell="O57" sqref="O57"/>
    </sheetView>
  </sheetViews>
  <sheetFormatPr defaultColWidth="9.140625" defaultRowHeight="15" x14ac:dyDescent="0.25"/>
  <cols>
    <col min="1" max="1" width="10.5703125" style="2" customWidth="1"/>
    <col min="2" max="2" width="20.140625" style="2" customWidth="1"/>
    <col min="3" max="3" width="8.42578125" style="2" customWidth="1"/>
    <col min="4" max="4" width="10.140625" style="2" customWidth="1"/>
    <col min="5" max="5" width="7" style="2" customWidth="1"/>
    <col min="6" max="6" width="14.5703125" style="2" customWidth="1"/>
    <col min="7" max="7" width="7.42578125" style="2" customWidth="1"/>
    <col min="8" max="8" width="9.42578125" style="2" customWidth="1"/>
    <col min="9" max="9" width="11.140625" style="2" customWidth="1"/>
    <col min="10" max="10" width="12" style="2" hidden="1" customWidth="1"/>
    <col min="11" max="11" width="5.140625" style="2" customWidth="1"/>
    <col min="12" max="12" width="9.140625" style="2"/>
    <col min="13" max="13" width="10.140625" style="2" bestFit="1" customWidth="1"/>
    <col min="14" max="16384" width="9.140625" style="2"/>
  </cols>
  <sheetData>
    <row r="1" spans="1:11" ht="62.45" customHeight="1" x14ac:dyDescent="0.25">
      <c r="A1" s="106"/>
      <c r="B1" s="106"/>
      <c r="C1" s="106"/>
      <c r="D1" s="106"/>
      <c r="E1" s="106"/>
      <c r="F1" s="106"/>
      <c r="G1" s="106"/>
      <c r="H1" s="106"/>
      <c r="I1" s="106"/>
      <c r="J1" s="106"/>
      <c r="K1" s="106"/>
    </row>
    <row r="2" spans="1:11" x14ac:dyDescent="0.25">
      <c r="A2" s="125" t="s">
        <v>21</v>
      </c>
      <c r="B2" s="125"/>
      <c r="C2" s="125"/>
      <c r="D2" s="125"/>
      <c r="E2" s="125"/>
      <c r="F2" s="125"/>
      <c r="G2" s="125"/>
      <c r="H2" s="125"/>
      <c r="I2" s="125"/>
      <c r="J2" s="126"/>
      <c r="K2" s="126"/>
    </row>
    <row r="3" spans="1:11" x14ac:dyDescent="0.25">
      <c r="A3" s="125" t="s">
        <v>64</v>
      </c>
      <c r="B3" s="125"/>
      <c r="C3" s="125"/>
      <c r="D3" s="125"/>
      <c r="E3" s="125"/>
      <c r="F3" s="125"/>
      <c r="G3" s="125"/>
      <c r="H3" s="125"/>
      <c r="I3" s="125"/>
      <c r="J3" s="126"/>
      <c r="K3" s="126"/>
    </row>
    <row r="4" spans="1:11" x14ac:dyDescent="0.25">
      <c r="A4" s="125" t="s">
        <v>53</v>
      </c>
      <c r="B4" s="125"/>
      <c r="C4" s="125"/>
      <c r="D4" s="125"/>
      <c r="E4" s="125"/>
      <c r="F4" s="125"/>
      <c r="G4" s="125"/>
      <c r="H4" s="125"/>
      <c r="I4" s="125"/>
      <c r="J4" s="126"/>
      <c r="K4" s="126"/>
    </row>
    <row r="5" spans="1:11" ht="17.100000000000001" customHeight="1" x14ac:dyDescent="0.25">
      <c r="A5" s="59"/>
      <c r="B5" s="59"/>
      <c r="C5" s="59"/>
      <c r="D5" s="59"/>
      <c r="E5" s="59"/>
      <c r="F5" s="59"/>
      <c r="G5" s="59"/>
      <c r="H5" s="59"/>
      <c r="I5" s="59"/>
      <c r="J5" s="3"/>
      <c r="K5" s="3"/>
    </row>
    <row r="6" spans="1:11" x14ac:dyDescent="0.25">
      <c r="A6" s="62" t="s">
        <v>11</v>
      </c>
      <c r="B6" s="128"/>
      <c r="C6" s="128"/>
      <c r="D6" s="128"/>
      <c r="E6" s="3"/>
      <c r="F6" s="130" t="s">
        <v>13</v>
      </c>
      <c r="G6" s="130"/>
      <c r="H6" s="131"/>
      <c r="I6" s="131"/>
      <c r="J6" s="3"/>
      <c r="K6" s="3"/>
    </row>
    <row r="7" spans="1:11" ht="14.45" customHeight="1" x14ac:dyDescent="0.25">
      <c r="A7" s="62"/>
      <c r="B7" s="78"/>
      <c r="C7" s="78"/>
      <c r="D7" s="78"/>
      <c r="E7" s="3"/>
      <c r="F7" s="60"/>
      <c r="G7" s="60"/>
      <c r="H7" s="79"/>
      <c r="I7" s="79"/>
      <c r="J7" s="3"/>
      <c r="K7" s="3"/>
    </row>
    <row r="8" spans="1:11" x14ac:dyDescent="0.25">
      <c r="A8" s="62" t="s">
        <v>6</v>
      </c>
      <c r="B8" s="128"/>
      <c r="C8" s="128"/>
      <c r="D8" s="128"/>
      <c r="E8" s="3"/>
      <c r="F8" s="130" t="s">
        <v>9</v>
      </c>
      <c r="G8" s="130"/>
      <c r="H8" s="129"/>
      <c r="I8" s="129"/>
      <c r="J8" s="3"/>
      <c r="K8" s="3"/>
    </row>
    <row r="9" spans="1:11" ht="12.95" customHeight="1" x14ac:dyDescent="0.25">
      <c r="A9" s="62"/>
      <c r="B9" s="78"/>
      <c r="C9" s="78"/>
      <c r="D9" s="78"/>
      <c r="E9" s="3"/>
      <c r="F9" s="60"/>
      <c r="G9" s="60"/>
      <c r="H9" s="80"/>
      <c r="I9" s="80"/>
      <c r="J9" s="3"/>
      <c r="K9" s="3"/>
    </row>
    <row r="10" spans="1:11" x14ac:dyDescent="0.25">
      <c r="A10" s="62" t="s">
        <v>8</v>
      </c>
      <c r="B10" s="128"/>
      <c r="C10" s="128"/>
      <c r="D10" s="128"/>
      <c r="E10" s="3"/>
      <c r="F10" s="130" t="s">
        <v>19</v>
      </c>
      <c r="G10" s="130"/>
      <c r="H10" s="129"/>
      <c r="I10" s="129"/>
      <c r="J10" s="3"/>
      <c r="K10" s="3"/>
    </row>
    <row r="11" spans="1:11" ht="13.7" customHeight="1" x14ac:dyDescent="0.25">
      <c r="A11" s="62"/>
      <c r="B11" s="78"/>
      <c r="C11" s="78"/>
      <c r="D11" s="78"/>
      <c r="E11" s="3"/>
      <c r="F11" s="60"/>
      <c r="G11" s="61"/>
      <c r="H11" s="81"/>
      <c r="I11" s="81"/>
      <c r="J11" s="3"/>
      <c r="K11" s="3"/>
    </row>
    <row r="12" spans="1:11" ht="15" customHeight="1" x14ac:dyDescent="0.25">
      <c r="A12" s="62" t="s">
        <v>7</v>
      </c>
      <c r="B12" s="128"/>
      <c r="C12" s="128"/>
      <c r="D12" s="128"/>
      <c r="E12" s="3"/>
      <c r="F12" s="130" t="s">
        <v>37</v>
      </c>
      <c r="G12" s="130"/>
      <c r="H12" s="129"/>
      <c r="I12" s="129"/>
      <c r="J12" s="3"/>
      <c r="K12" s="3"/>
    </row>
    <row r="13" spans="1:11" ht="14.45" customHeight="1" x14ac:dyDescent="0.25">
      <c r="A13" s="132"/>
      <c r="B13" s="132"/>
      <c r="C13" s="132"/>
      <c r="D13" s="132"/>
      <c r="E13" s="3"/>
      <c r="J13" s="3"/>
      <c r="K13" s="3"/>
    </row>
    <row r="14" spans="1:11" ht="180.75" customHeight="1" thickBot="1" x14ac:dyDescent="0.3">
      <c r="A14" s="127" t="s">
        <v>54</v>
      </c>
      <c r="B14" s="127"/>
      <c r="C14" s="127"/>
      <c r="D14" s="127"/>
      <c r="E14" s="127"/>
      <c r="F14" s="127"/>
      <c r="G14" s="127"/>
      <c r="H14" s="127"/>
      <c r="I14" s="127"/>
      <c r="J14" s="127"/>
      <c r="K14" s="127"/>
    </row>
    <row r="15" spans="1:11" ht="16.5" thickTop="1" thickBot="1" x14ac:dyDescent="0.3">
      <c r="A15" s="100" t="s">
        <v>15</v>
      </c>
      <c r="B15" s="101"/>
      <c r="C15" s="101"/>
      <c r="D15" s="101"/>
      <c r="E15" s="101"/>
      <c r="F15" s="101"/>
      <c r="G15" s="101"/>
      <c r="H15" s="101"/>
      <c r="I15" s="101"/>
      <c r="J15" s="101"/>
      <c r="K15" s="102"/>
    </row>
    <row r="16" spans="1:11" ht="15.75" thickTop="1" x14ac:dyDescent="0.25">
      <c r="A16" s="103" t="s">
        <v>0</v>
      </c>
      <c r="B16" s="104"/>
      <c r="C16" s="104"/>
      <c r="D16" s="104"/>
      <c r="E16" s="104"/>
      <c r="F16" s="104"/>
      <c r="G16" s="104"/>
      <c r="H16" s="104"/>
      <c r="I16" s="105"/>
      <c r="J16" s="35"/>
      <c r="K16" s="36"/>
    </row>
    <row r="17" spans="1:14" x14ac:dyDescent="0.25">
      <c r="A17" s="109" t="s">
        <v>20</v>
      </c>
      <c r="B17" s="110"/>
      <c r="C17" s="110"/>
      <c r="D17" s="110"/>
      <c r="E17" s="110"/>
      <c r="F17" s="65"/>
      <c r="G17" s="147"/>
      <c r="H17" s="148"/>
      <c r="I17" s="149"/>
      <c r="J17" s="37"/>
      <c r="K17" s="36"/>
    </row>
    <row r="18" spans="1:14" x14ac:dyDescent="0.25">
      <c r="A18" s="83" t="s">
        <v>47</v>
      </c>
      <c r="B18" s="84"/>
      <c r="C18" s="84"/>
      <c r="D18" s="84"/>
      <c r="E18" s="84"/>
      <c r="F18" s="84"/>
      <c r="G18" s="84"/>
      <c r="H18" s="84"/>
      <c r="I18" s="124"/>
      <c r="J18" s="37" t="b">
        <v>0</v>
      </c>
      <c r="K18" s="47" t="str">
        <f>IF(J18=TRUE,75, "")</f>
        <v/>
      </c>
    </row>
    <row r="19" spans="1:14" x14ac:dyDescent="0.25">
      <c r="A19" s="85" t="s">
        <v>48</v>
      </c>
      <c r="B19" s="86"/>
      <c r="C19" s="86"/>
      <c r="D19" s="86"/>
      <c r="E19" s="86"/>
      <c r="F19" s="86"/>
      <c r="G19" s="86"/>
      <c r="H19" s="86"/>
      <c r="I19" s="112"/>
      <c r="J19" s="37" t="b">
        <v>0</v>
      </c>
      <c r="K19" s="38" t="str">
        <f>IF(J19=TRUE,50, "")</f>
        <v/>
      </c>
    </row>
    <row r="20" spans="1:14" x14ac:dyDescent="0.25">
      <c r="A20" s="85" t="s">
        <v>1</v>
      </c>
      <c r="B20" s="86"/>
      <c r="C20" s="86"/>
      <c r="D20" s="86"/>
      <c r="E20" s="86"/>
      <c r="F20" s="86"/>
      <c r="G20" s="86"/>
      <c r="H20" s="86"/>
      <c r="I20" s="112"/>
      <c r="J20" s="37" t="b">
        <v>0</v>
      </c>
      <c r="K20" s="38" t="str">
        <f>IF(J20=TRUE,30, "")</f>
        <v/>
      </c>
    </row>
    <row r="21" spans="1:14" x14ac:dyDescent="0.25">
      <c r="A21" s="139" t="s">
        <v>22</v>
      </c>
      <c r="B21" s="140"/>
      <c r="C21" s="140"/>
      <c r="D21" s="140"/>
      <c r="E21" s="140"/>
      <c r="F21" s="140"/>
      <c r="G21" s="140"/>
      <c r="H21" s="140"/>
      <c r="I21" s="141"/>
      <c r="J21" s="25" t="b">
        <v>0</v>
      </c>
      <c r="K21" s="45" t="str">
        <f>IF(J21=TRUE,0, "")</f>
        <v/>
      </c>
      <c r="L21" s="1"/>
    </row>
    <row r="22" spans="1:14" x14ac:dyDescent="0.25">
      <c r="A22" s="144" t="s">
        <v>55</v>
      </c>
      <c r="B22" s="144"/>
      <c r="C22" s="144"/>
      <c r="D22" s="144"/>
      <c r="E22" s="144"/>
      <c r="F22" s="144"/>
      <c r="G22" s="144"/>
      <c r="H22" s="144"/>
      <c r="I22" s="144"/>
      <c r="J22" s="37"/>
      <c r="K22" s="36"/>
    </row>
    <row r="23" spans="1:14" x14ac:dyDescent="0.25">
      <c r="A23" s="145" t="s">
        <v>51</v>
      </c>
      <c r="B23" s="145"/>
      <c r="C23" s="145"/>
      <c r="D23" s="145"/>
      <c r="E23" s="111"/>
      <c r="F23" s="64"/>
      <c r="G23" s="146"/>
      <c r="H23" s="146"/>
      <c r="I23" s="146"/>
      <c r="J23" s="37"/>
      <c r="K23" s="36"/>
    </row>
    <row r="24" spans="1:14" x14ac:dyDescent="0.25">
      <c r="A24" s="137" t="s">
        <v>56</v>
      </c>
      <c r="B24" s="138"/>
      <c r="C24" s="138"/>
      <c r="D24" s="6"/>
      <c r="E24" s="6"/>
      <c r="F24" s="6"/>
      <c r="G24" s="6"/>
      <c r="H24" s="6"/>
      <c r="I24" s="7"/>
      <c r="J24" s="37" t="b">
        <v>0</v>
      </c>
      <c r="K24" s="38" t="str">
        <f>IF(J24=TRUE,10, "")</f>
        <v/>
      </c>
    </row>
    <row r="25" spans="1:14" x14ac:dyDescent="0.25">
      <c r="A25" s="135" t="s">
        <v>49</v>
      </c>
      <c r="B25" s="136"/>
      <c r="C25" s="136"/>
      <c r="D25" s="11"/>
      <c r="E25" s="11"/>
      <c r="F25" s="11"/>
      <c r="G25" s="11"/>
      <c r="H25" s="11"/>
      <c r="I25" s="12"/>
      <c r="J25" s="37" t="b">
        <v>0</v>
      </c>
      <c r="K25" s="38" t="str">
        <f>IF(J25=TRUE,5, "")</f>
        <v/>
      </c>
    </row>
    <row r="26" spans="1:14" ht="15.75" thickBot="1" x14ac:dyDescent="0.3">
      <c r="A26" s="142" t="s">
        <v>50</v>
      </c>
      <c r="B26" s="143"/>
      <c r="C26" s="143"/>
      <c r="D26" s="23"/>
      <c r="E26" s="23"/>
      <c r="F26" s="23"/>
      <c r="G26" s="23"/>
      <c r="H26" s="23"/>
      <c r="I26" s="24"/>
      <c r="J26" s="37" t="b">
        <v>0</v>
      </c>
      <c r="K26" s="38" t="str">
        <f>IF(J26=TRUE,0, "")</f>
        <v/>
      </c>
    </row>
    <row r="27" spans="1:14" ht="16.5" thickTop="1" thickBot="1" x14ac:dyDescent="0.3">
      <c r="A27" s="100" t="s">
        <v>16</v>
      </c>
      <c r="B27" s="101"/>
      <c r="C27" s="101"/>
      <c r="D27" s="101"/>
      <c r="E27" s="101"/>
      <c r="F27" s="101"/>
      <c r="G27" s="101"/>
      <c r="H27" s="101"/>
      <c r="I27" s="101"/>
      <c r="J27" s="101"/>
      <c r="K27" s="102"/>
    </row>
    <row r="28" spans="1:14" ht="15.75" thickTop="1" x14ac:dyDescent="0.25">
      <c r="A28" s="103" t="s">
        <v>23</v>
      </c>
      <c r="B28" s="104"/>
      <c r="C28" s="104"/>
      <c r="D28" s="104"/>
      <c r="E28" s="104"/>
      <c r="F28" s="104"/>
      <c r="G28" s="104"/>
      <c r="H28" s="104"/>
      <c r="I28" s="105"/>
      <c r="J28" s="37"/>
      <c r="K28" s="39"/>
    </row>
    <row r="29" spans="1:14" x14ac:dyDescent="0.25">
      <c r="A29" s="109" t="s">
        <v>5</v>
      </c>
      <c r="B29" s="110"/>
      <c r="C29" s="110"/>
      <c r="D29" s="110"/>
      <c r="E29" s="66"/>
      <c r="F29" s="111" t="s">
        <v>14</v>
      </c>
      <c r="G29" s="110"/>
      <c r="H29" s="110"/>
      <c r="I29" s="63">
        <v>4.1000000000000002E-2</v>
      </c>
      <c r="J29" s="37"/>
      <c r="K29" s="39"/>
      <c r="N29" s="4"/>
    </row>
    <row r="30" spans="1:14" x14ac:dyDescent="0.25">
      <c r="A30" s="83" t="s">
        <v>34</v>
      </c>
      <c r="B30" s="84"/>
      <c r="C30" s="5">
        <f>I29+0.01</f>
        <v>5.1000000000000004E-2</v>
      </c>
      <c r="D30" s="6"/>
      <c r="E30" s="6"/>
      <c r="F30" s="6"/>
      <c r="G30" s="6"/>
      <c r="H30" s="6"/>
      <c r="I30" s="7"/>
      <c r="J30" s="37" t="b">
        <v>0</v>
      </c>
      <c r="K30" s="38" t="str">
        <f>IF(J30=TRUE,50, "")</f>
        <v/>
      </c>
    </row>
    <row r="31" spans="1:14" x14ac:dyDescent="0.25">
      <c r="A31" s="85" t="s">
        <v>38</v>
      </c>
      <c r="B31" s="86"/>
      <c r="C31" s="8">
        <f>I29+0.01</f>
        <v>5.1000000000000004E-2</v>
      </c>
      <c r="D31" s="9" t="s">
        <v>36</v>
      </c>
      <c r="E31" s="10">
        <f>I29-0.01</f>
        <v>3.1E-2</v>
      </c>
      <c r="F31" s="11"/>
      <c r="G31" s="11"/>
      <c r="H31" s="11"/>
      <c r="I31" s="12"/>
      <c r="J31" s="37" t="b">
        <v>0</v>
      </c>
      <c r="K31" s="38" t="str">
        <f>IF(J31=TRUE,30, "")</f>
        <v/>
      </c>
    </row>
    <row r="32" spans="1:14" ht="15.75" thickBot="1" x14ac:dyDescent="0.3">
      <c r="A32" s="133" t="s">
        <v>35</v>
      </c>
      <c r="B32" s="134"/>
      <c r="C32" s="13">
        <f>I29-0.01</f>
        <v>3.1E-2</v>
      </c>
      <c r="D32" s="14"/>
      <c r="E32" s="14"/>
      <c r="F32" s="14"/>
      <c r="G32" s="14"/>
      <c r="H32" s="14"/>
      <c r="I32" s="15"/>
      <c r="J32" s="16" t="b">
        <v>0</v>
      </c>
      <c r="K32" s="40" t="str">
        <f>IF(J32=TRUE,0, "")</f>
        <v/>
      </c>
    </row>
    <row r="33" spans="1:24" ht="16.5" thickTop="1" thickBot="1" x14ac:dyDescent="0.3">
      <c r="A33" s="100" t="s">
        <v>17</v>
      </c>
      <c r="B33" s="101"/>
      <c r="C33" s="101"/>
      <c r="D33" s="101"/>
      <c r="E33" s="101"/>
      <c r="F33" s="101"/>
      <c r="G33" s="101"/>
      <c r="H33" s="101"/>
      <c r="I33" s="101"/>
      <c r="J33" s="101"/>
      <c r="K33" s="102"/>
    </row>
    <row r="34" spans="1:24" ht="15.75" thickTop="1" x14ac:dyDescent="0.25">
      <c r="A34" s="103" t="s">
        <v>24</v>
      </c>
      <c r="B34" s="104"/>
      <c r="C34" s="104"/>
      <c r="D34" s="104"/>
      <c r="E34" s="104"/>
      <c r="F34" s="104"/>
      <c r="G34" s="104"/>
      <c r="H34" s="104"/>
      <c r="I34" s="105"/>
      <c r="J34" s="17"/>
      <c r="K34" s="41"/>
    </row>
    <row r="35" spans="1:24" x14ac:dyDescent="0.25">
      <c r="A35" s="109" t="s">
        <v>4</v>
      </c>
      <c r="B35" s="110"/>
      <c r="C35" s="67"/>
      <c r="D35" s="111" t="s">
        <v>3</v>
      </c>
      <c r="E35" s="110"/>
      <c r="F35" s="18">
        <v>70567</v>
      </c>
      <c r="G35" s="111" t="s">
        <v>12</v>
      </c>
      <c r="H35" s="110"/>
      <c r="I35" s="18">
        <f>F35*0.75</f>
        <v>52925.25</v>
      </c>
      <c r="J35" s="37"/>
      <c r="K35" s="39"/>
      <c r="M35" s="32"/>
    </row>
    <row r="36" spans="1:24" x14ac:dyDescent="0.25">
      <c r="A36" s="42" t="s">
        <v>33</v>
      </c>
      <c r="B36" s="19">
        <f>I35</f>
        <v>52925.25</v>
      </c>
      <c r="C36" s="6"/>
      <c r="D36" s="6"/>
      <c r="E36" s="6"/>
      <c r="F36" s="6"/>
      <c r="G36" s="6"/>
      <c r="H36" s="6"/>
      <c r="I36" s="7"/>
      <c r="J36" s="37" t="b">
        <v>0</v>
      </c>
      <c r="K36" s="38" t="str">
        <f>IF(J36=TRUE,50, "")</f>
        <v/>
      </c>
      <c r="M36" s="32"/>
    </row>
    <row r="37" spans="1:24" x14ac:dyDescent="0.25">
      <c r="A37" s="43" t="s">
        <v>39</v>
      </c>
      <c r="B37" s="20">
        <f>I35</f>
        <v>52925.25</v>
      </c>
      <c r="C37" s="9" t="s">
        <v>40</v>
      </c>
      <c r="D37" s="21">
        <f>F35</f>
        <v>70567</v>
      </c>
      <c r="E37" s="11"/>
      <c r="F37" s="11"/>
      <c r="G37" s="11"/>
      <c r="H37" s="11"/>
      <c r="I37" s="12"/>
      <c r="J37" s="37" t="b">
        <v>0</v>
      </c>
      <c r="K37" s="38" t="str">
        <f>IF(J37=TRUE,30, "")</f>
        <v/>
      </c>
    </row>
    <row r="38" spans="1:24" x14ac:dyDescent="0.25">
      <c r="A38" s="44" t="s">
        <v>41</v>
      </c>
      <c r="B38" s="22">
        <f>F35</f>
        <v>70567</v>
      </c>
      <c r="C38" s="23"/>
      <c r="D38" s="23"/>
      <c r="E38" s="23"/>
      <c r="F38" s="23"/>
      <c r="G38" s="23"/>
      <c r="H38" s="23"/>
      <c r="I38" s="24"/>
      <c r="J38" s="25" t="b">
        <v>0</v>
      </c>
      <c r="K38" s="45" t="str">
        <f>IF(J38=TRUE,0, "")</f>
        <v/>
      </c>
    </row>
    <row r="39" spans="1:24" x14ac:dyDescent="0.25">
      <c r="A39" s="121" t="s">
        <v>25</v>
      </c>
      <c r="B39" s="122"/>
      <c r="C39" s="122"/>
      <c r="D39" s="122"/>
      <c r="E39" s="122"/>
      <c r="F39" s="122"/>
      <c r="G39" s="122"/>
      <c r="H39" s="122"/>
      <c r="I39" s="123"/>
      <c r="J39" s="26"/>
      <c r="K39" s="46"/>
    </row>
    <row r="40" spans="1:24" x14ac:dyDescent="0.25">
      <c r="A40" s="109" t="s">
        <v>10</v>
      </c>
      <c r="B40" s="110"/>
      <c r="C40" s="117"/>
      <c r="D40" s="118"/>
      <c r="E40" s="111" t="s">
        <v>4</v>
      </c>
      <c r="F40" s="110"/>
      <c r="G40" s="114">
        <f>C35</f>
        <v>0</v>
      </c>
      <c r="H40" s="115"/>
      <c r="I40" s="116"/>
      <c r="J40" s="37"/>
      <c r="K40" s="39"/>
    </row>
    <row r="41" spans="1:24" x14ac:dyDescent="0.25">
      <c r="A41" s="83" t="s">
        <v>42</v>
      </c>
      <c r="B41" s="84"/>
      <c r="C41" s="84"/>
      <c r="D41" s="84"/>
      <c r="E41" s="84"/>
      <c r="F41" s="84"/>
      <c r="G41" s="84"/>
      <c r="H41" s="84"/>
      <c r="I41" s="124"/>
      <c r="J41" s="37" t="b">
        <v>0</v>
      </c>
      <c r="K41" s="47" t="str">
        <f>IF(J41=TRUE,75, "")</f>
        <v/>
      </c>
    </row>
    <row r="42" spans="1:24" x14ac:dyDescent="0.25">
      <c r="A42" s="85" t="s">
        <v>26</v>
      </c>
      <c r="B42" s="86"/>
      <c r="C42" s="86"/>
      <c r="D42" s="86"/>
      <c r="E42" s="86"/>
      <c r="F42" s="86"/>
      <c r="G42" s="86"/>
      <c r="H42" s="86"/>
      <c r="I42" s="112"/>
      <c r="J42" s="37" t="b">
        <v>0</v>
      </c>
      <c r="K42" s="38" t="str">
        <f>IF(J42=TRUE,50, "")</f>
        <v/>
      </c>
    </row>
    <row r="43" spans="1:24" x14ac:dyDescent="0.25">
      <c r="A43" s="85" t="s">
        <v>27</v>
      </c>
      <c r="B43" s="86"/>
      <c r="C43" s="86"/>
      <c r="D43" s="113" t="s">
        <v>28</v>
      </c>
      <c r="E43" s="113"/>
      <c r="F43" s="113"/>
      <c r="G43" s="113"/>
      <c r="H43" s="113"/>
      <c r="I43" s="27" t="e">
        <f>(C40*12)/C35</f>
        <v>#DIV/0!</v>
      </c>
      <c r="J43" s="37" t="b">
        <v>0</v>
      </c>
      <c r="K43" s="38" t="str">
        <f>IF(J43=TRUE,30, "")</f>
        <v/>
      </c>
    </row>
    <row r="44" spans="1:24" ht="15.75" thickBot="1" x14ac:dyDescent="0.3">
      <c r="A44" s="85" t="s">
        <v>43</v>
      </c>
      <c r="B44" s="86"/>
      <c r="C44" s="86"/>
      <c r="D44" s="86"/>
      <c r="E44" s="86"/>
      <c r="F44" s="86"/>
      <c r="G44" s="86"/>
      <c r="H44" s="86"/>
      <c r="I44" s="112"/>
      <c r="J44" s="37" t="b">
        <v>0</v>
      </c>
      <c r="K44" s="38" t="str">
        <f>IF(J44=TRUE,0, "")</f>
        <v/>
      </c>
    </row>
    <row r="45" spans="1:24" ht="16.5" thickTop="1" thickBot="1" x14ac:dyDescent="0.3">
      <c r="A45" s="100" t="s">
        <v>18</v>
      </c>
      <c r="B45" s="101"/>
      <c r="C45" s="101"/>
      <c r="D45" s="101"/>
      <c r="E45" s="101"/>
      <c r="F45" s="101"/>
      <c r="G45" s="101"/>
      <c r="H45" s="101"/>
      <c r="I45" s="101"/>
      <c r="J45" s="101"/>
      <c r="K45" s="102"/>
    </row>
    <row r="46" spans="1:24" ht="15.75" thickTop="1" x14ac:dyDescent="0.25">
      <c r="A46" s="103" t="s">
        <v>29</v>
      </c>
      <c r="B46" s="104"/>
      <c r="C46" s="104"/>
      <c r="D46" s="104"/>
      <c r="E46" s="104"/>
      <c r="F46" s="104"/>
      <c r="G46" s="104"/>
      <c r="H46" s="104"/>
      <c r="I46" s="105"/>
      <c r="J46" s="37"/>
      <c r="K46" s="39"/>
    </row>
    <row r="47" spans="1:24" x14ac:dyDescent="0.25">
      <c r="A47" s="109" t="s">
        <v>30</v>
      </c>
      <c r="B47" s="110"/>
      <c r="C47" s="110"/>
      <c r="D47" s="110"/>
      <c r="E47" s="119"/>
      <c r="F47" s="120"/>
      <c r="G47" s="111" t="s">
        <v>2</v>
      </c>
      <c r="H47" s="110"/>
      <c r="I47" s="63">
        <v>0.126</v>
      </c>
      <c r="J47" s="37"/>
      <c r="K47" s="39"/>
      <c r="P47" s="30"/>
      <c r="Q47" s="30"/>
      <c r="R47" s="30"/>
      <c r="S47" s="30"/>
      <c r="T47" s="30"/>
      <c r="U47" s="30"/>
      <c r="V47" s="30"/>
      <c r="W47" s="30"/>
      <c r="X47" s="30"/>
    </row>
    <row r="48" spans="1:24" x14ac:dyDescent="0.25">
      <c r="A48" s="83" t="s">
        <v>31</v>
      </c>
      <c r="B48" s="84"/>
      <c r="C48" s="28">
        <f>I47+0.1</f>
        <v>0.22600000000000001</v>
      </c>
      <c r="D48" s="87"/>
      <c r="E48" s="87"/>
      <c r="F48" s="87"/>
      <c r="G48" s="87"/>
      <c r="H48" s="87"/>
      <c r="I48" s="88"/>
      <c r="J48" s="37" t="b">
        <v>0</v>
      </c>
      <c r="K48" s="38" t="str">
        <f>IF(J48=TRUE,50, "")</f>
        <v/>
      </c>
    </row>
    <row r="49" spans="1:24" x14ac:dyDescent="0.25">
      <c r="A49" s="85" t="s">
        <v>44</v>
      </c>
      <c r="B49" s="86"/>
      <c r="C49" s="29">
        <f>I47+0.1</f>
        <v>0.22600000000000001</v>
      </c>
      <c r="D49" s="9" t="s">
        <v>36</v>
      </c>
      <c r="E49" s="48">
        <f>I47-0.1</f>
        <v>2.5999999999999995E-2</v>
      </c>
      <c r="F49" s="89"/>
      <c r="G49" s="89"/>
      <c r="H49" s="89"/>
      <c r="I49" s="90"/>
      <c r="J49" s="37" t="b">
        <v>0</v>
      </c>
      <c r="K49" s="38" t="str">
        <f>IF(J49=TRUE,30, "")</f>
        <v/>
      </c>
    </row>
    <row r="50" spans="1:24" ht="15.75" thickBot="1" x14ac:dyDescent="0.3">
      <c r="A50" s="85" t="s">
        <v>32</v>
      </c>
      <c r="B50" s="86"/>
      <c r="C50" s="29">
        <f>I47-0.1</f>
        <v>2.5999999999999995E-2</v>
      </c>
      <c r="D50" s="89"/>
      <c r="E50" s="89"/>
      <c r="F50" s="89"/>
      <c r="G50" s="89"/>
      <c r="H50" s="89"/>
      <c r="I50" s="90"/>
      <c r="J50" s="37" t="b">
        <v>0</v>
      </c>
      <c r="K50" s="38" t="str">
        <f>IF(J50=TRUE,0, "")</f>
        <v/>
      </c>
    </row>
    <row r="51" spans="1:24" s="30" customFormat="1" ht="16.5" customHeight="1" thickTop="1" thickBot="1" x14ac:dyDescent="0.3">
      <c r="A51" s="107" t="s">
        <v>46</v>
      </c>
      <c r="B51" s="108"/>
      <c r="C51" s="108"/>
      <c r="D51" s="108"/>
      <c r="E51" s="108"/>
      <c r="F51" s="108"/>
      <c r="G51" s="108"/>
      <c r="H51" s="108"/>
      <c r="I51" s="68" t="str">
        <f>IF(K51&lt;205,"NO","YES")</f>
        <v>NO</v>
      </c>
      <c r="J51" s="69"/>
      <c r="K51" s="70">
        <f>SUM(K18:K50)</f>
        <v>0</v>
      </c>
      <c r="P51" s="2"/>
      <c r="Q51" s="2"/>
      <c r="R51" s="2"/>
      <c r="S51" s="2"/>
      <c r="T51" s="2"/>
      <c r="U51" s="2"/>
      <c r="V51" s="2"/>
      <c r="W51" s="2"/>
      <c r="X51" s="2"/>
    </row>
    <row r="52" spans="1:24" s="30" customFormat="1" x14ac:dyDescent="0.25">
      <c r="A52" s="93" t="s">
        <v>66</v>
      </c>
      <c r="B52" s="94"/>
      <c r="C52" s="94"/>
      <c r="D52" s="94"/>
      <c r="E52" s="94"/>
      <c r="F52" s="94"/>
      <c r="G52" s="94"/>
      <c r="H52" s="94"/>
      <c r="I52" s="94"/>
      <c r="J52" s="94"/>
      <c r="K52" s="95"/>
      <c r="P52" s="2"/>
      <c r="Q52" s="2"/>
      <c r="R52" s="2"/>
      <c r="S52" s="2"/>
      <c r="T52" s="2"/>
      <c r="U52" s="2"/>
      <c r="V52" s="2"/>
      <c r="W52" s="2"/>
      <c r="X52" s="2"/>
    </row>
    <row r="53" spans="1:24" s="30" customFormat="1" ht="25.9" customHeight="1" x14ac:dyDescent="0.25">
      <c r="A53" s="91" t="s">
        <v>68</v>
      </c>
      <c r="B53" s="92"/>
      <c r="C53" s="92"/>
      <c r="D53" s="92"/>
      <c r="E53" s="92"/>
      <c r="F53" s="92"/>
      <c r="G53" s="92"/>
      <c r="H53" s="92"/>
      <c r="I53" s="71"/>
      <c r="J53" s="72"/>
      <c r="K53" s="73"/>
      <c r="P53" s="2"/>
      <c r="Q53" s="2"/>
      <c r="R53" s="2"/>
      <c r="S53" s="2"/>
      <c r="T53" s="2"/>
      <c r="U53" s="2"/>
      <c r="V53" s="2"/>
      <c r="W53" s="2"/>
      <c r="X53" s="2"/>
    </row>
    <row r="54" spans="1:24" s="30" customFormat="1" x14ac:dyDescent="0.25">
      <c r="A54" s="96" t="s">
        <v>69</v>
      </c>
      <c r="B54" s="97"/>
      <c r="C54" s="97"/>
      <c r="D54" s="97"/>
      <c r="E54" s="97"/>
      <c r="F54" s="97"/>
      <c r="G54" s="97"/>
      <c r="H54" s="97"/>
      <c r="I54" s="74"/>
      <c r="J54" s="72"/>
      <c r="K54" s="73"/>
      <c r="P54" s="2"/>
      <c r="Q54" s="2"/>
      <c r="R54" s="2"/>
      <c r="S54" s="2"/>
      <c r="T54" s="2"/>
      <c r="U54" s="2"/>
      <c r="V54" s="2"/>
      <c r="W54" s="2"/>
      <c r="X54" s="2"/>
    </row>
    <row r="55" spans="1:24" s="30" customFormat="1" ht="27" customHeight="1" thickBot="1" x14ac:dyDescent="0.3">
      <c r="A55" s="98" t="s">
        <v>67</v>
      </c>
      <c r="B55" s="99"/>
      <c r="C55" s="99"/>
      <c r="D55" s="99"/>
      <c r="E55" s="99"/>
      <c r="F55" s="99"/>
      <c r="G55" s="99"/>
      <c r="H55" s="99"/>
      <c r="I55" s="75"/>
      <c r="J55" s="76"/>
      <c r="K55" s="77"/>
      <c r="P55" s="2"/>
      <c r="Q55" s="2"/>
      <c r="R55" s="2"/>
      <c r="S55" s="2"/>
      <c r="T55" s="2"/>
      <c r="U55" s="2"/>
      <c r="V55" s="2"/>
      <c r="W55" s="2"/>
      <c r="X55" s="2"/>
    </row>
    <row r="56" spans="1:24" ht="12" customHeight="1" x14ac:dyDescent="0.25">
      <c r="A56" s="82" t="s">
        <v>65</v>
      </c>
      <c r="B56" s="82"/>
      <c r="C56" s="82"/>
      <c r="D56" s="82"/>
      <c r="E56" s="82"/>
      <c r="F56" s="82"/>
      <c r="G56" s="82"/>
      <c r="H56" s="82"/>
      <c r="I56" s="82"/>
      <c r="J56" s="82"/>
      <c r="K56" s="82"/>
    </row>
    <row r="62" spans="1:24" x14ac:dyDescent="0.25">
      <c r="B62" s="31"/>
    </row>
  </sheetData>
  <sheetProtection selectLockedCells="1"/>
  <mergeCells count="71">
    <mergeCell ref="B12:D12"/>
    <mergeCell ref="A25:C25"/>
    <mergeCell ref="A24:C24"/>
    <mergeCell ref="A21:I21"/>
    <mergeCell ref="A26:C26"/>
    <mergeCell ref="A22:I22"/>
    <mergeCell ref="A23:E23"/>
    <mergeCell ref="G23:I23"/>
    <mergeCell ref="A19:I19"/>
    <mergeCell ref="A20:I20"/>
    <mergeCell ref="A15:K15"/>
    <mergeCell ref="A16:I16"/>
    <mergeCell ref="A17:E17"/>
    <mergeCell ref="G17:I17"/>
    <mergeCell ref="A18:I18"/>
    <mergeCell ref="A32:B32"/>
    <mergeCell ref="A31:B31"/>
    <mergeCell ref="A27:K27"/>
    <mergeCell ref="A29:D29"/>
    <mergeCell ref="F29:H29"/>
    <mergeCell ref="A30:B30"/>
    <mergeCell ref="A2:K2"/>
    <mergeCell ref="A4:K4"/>
    <mergeCell ref="A14:K14"/>
    <mergeCell ref="B6:D6"/>
    <mergeCell ref="B8:D8"/>
    <mergeCell ref="H10:I10"/>
    <mergeCell ref="H8:I8"/>
    <mergeCell ref="B10:D10"/>
    <mergeCell ref="F8:G8"/>
    <mergeCell ref="H12:I12"/>
    <mergeCell ref="F12:G12"/>
    <mergeCell ref="A3:K3"/>
    <mergeCell ref="F10:G10"/>
    <mergeCell ref="H6:I6"/>
    <mergeCell ref="A13:D13"/>
    <mergeCell ref="F6:G6"/>
    <mergeCell ref="A45:K45"/>
    <mergeCell ref="E47:F47"/>
    <mergeCell ref="A46:I46"/>
    <mergeCell ref="A39:I39"/>
    <mergeCell ref="A40:B40"/>
    <mergeCell ref="E40:F40"/>
    <mergeCell ref="A41:I41"/>
    <mergeCell ref="A33:K33"/>
    <mergeCell ref="A28:I28"/>
    <mergeCell ref="A34:I34"/>
    <mergeCell ref="A1:K1"/>
    <mergeCell ref="A51:H51"/>
    <mergeCell ref="A47:D47"/>
    <mergeCell ref="G47:H47"/>
    <mergeCell ref="A42:I42"/>
    <mergeCell ref="A43:C43"/>
    <mergeCell ref="D43:H43"/>
    <mergeCell ref="A44:I44"/>
    <mergeCell ref="A35:B35"/>
    <mergeCell ref="D35:E35"/>
    <mergeCell ref="G35:H35"/>
    <mergeCell ref="G40:I40"/>
    <mergeCell ref="C40:D40"/>
    <mergeCell ref="A56:K56"/>
    <mergeCell ref="A48:B48"/>
    <mergeCell ref="A49:B49"/>
    <mergeCell ref="A50:B50"/>
    <mergeCell ref="D48:I48"/>
    <mergeCell ref="F49:I49"/>
    <mergeCell ref="D50:I50"/>
    <mergeCell ref="A53:H53"/>
    <mergeCell ref="A52:K52"/>
    <mergeCell ref="A54:H54"/>
    <mergeCell ref="A55:H55"/>
  </mergeCells>
  <printOptions horizontalCentered="1"/>
  <pageMargins left="0.2" right="0.2" top="0.25" bottom="0.25" header="0.3" footer="0.3"/>
  <pageSetup scale="77" fitToWidth="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9</xdr:col>
                    <xdr:colOff>0</xdr:colOff>
                    <xdr:row>22</xdr:row>
                    <xdr:rowOff>142875</xdr:rowOff>
                  </from>
                  <to>
                    <xdr:col>10</xdr:col>
                    <xdr:colOff>304800</xdr:colOff>
                    <xdr:row>24</xdr:row>
                    <xdr:rowOff>76200</xdr:rowOff>
                  </to>
                </anchor>
              </controlPr>
            </control>
          </mc:Choice>
        </mc:AlternateContent>
        <mc:AlternateContent xmlns:mc="http://schemas.openxmlformats.org/markup-compatibility/2006">
          <mc:Choice Requires="x14">
            <control shapeId="1069" r:id="rId5" name="Check Box 45">
              <controlPr defaultSize="0" autoFill="0" autoLine="0" autoPict="0">
                <anchor moveWithCells="1">
                  <from>
                    <xdr:col>9</xdr:col>
                    <xdr:colOff>0</xdr:colOff>
                    <xdr:row>48</xdr:row>
                    <xdr:rowOff>133350</xdr:rowOff>
                  </from>
                  <to>
                    <xdr:col>10</xdr:col>
                    <xdr:colOff>304800</xdr:colOff>
                    <xdr:row>50</xdr:row>
                    <xdr:rowOff>47625</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9</xdr:col>
                    <xdr:colOff>0</xdr:colOff>
                    <xdr:row>47</xdr:row>
                    <xdr:rowOff>142875</xdr:rowOff>
                  </from>
                  <to>
                    <xdr:col>10</xdr:col>
                    <xdr:colOff>304800</xdr:colOff>
                    <xdr:row>49</xdr:row>
                    <xdr:rowOff>66675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9</xdr:col>
                    <xdr:colOff>0</xdr:colOff>
                    <xdr:row>46</xdr:row>
                    <xdr:rowOff>142875</xdr:rowOff>
                  </from>
                  <to>
                    <xdr:col>10</xdr:col>
                    <xdr:colOff>304800</xdr:colOff>
                    <xdr:row>48</xdr:row>
                    <xdr:rowOff>66675</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9</xdr:col>
                    <xdr:colOff>0</xdr:colOff>
                    <xdr:row>42</xdr:row>
                    <xdr:rowOff>133350</xdr:rowOff>
                  </from>
                  <to>
                    <xdr:col>10</xdr:col>
                    <xdr:colOff>304800</xdr:colOff>
                    <xdr:row>44</xdr:row>
                    <xdr:rowOff>47625</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9</xdr:col>
                    <xdr:colOff>0</xdr:colOff>
                    <xdr:row>41</xdr:row>
                    <xdr:rowOff>142875</xdr:rowOff>
                  </from>
                  <to>
                    <xdr:col>10</xdr:col>
                    <xdr:colOff>304800</xdr:colOff>
                    <xdr:row>43</xdr:row>
                    <xdr:rowOff>66675</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9</xdr:col>
                    <xdr:colOff>0</xdr:colOff>
                    <xdr:row>39</xdr:row>
                    <xdr:rowOff>142875</xdr:rowOff>
                  </from>
                  <to>
                    <xdr:col>10</xdr:col>
                    <xdr:colOff>304800</xdr:colOff>
                    <xdr:row>41</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9</xdr:col>
                    <xdr:colOff>0</xdr:colOff>
                    <xdr:row>36</xdr:row>
                    <xdr:rowOff>123825</xdr:rowOff>
                  </from>
                  <to>
                    <xdr:col>10</xdr:col>
                    <xdr:colOff>304800</xdr:colOff>
                    <xdr:row>38</xdr:row>
                    <xdr:rowOff>57150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9</xdr:col>
                    <xdr:colOff>0</xdr:colOff>
                    <xdr:row>34</xdr:row>
                    <xdr:rowOff>142875</xdr:rowOff>
                  </from>
                  <to>
                    <xdr:col>10</xdr:col>
                    <xdr:colOff>304800</xdr:colOff>
                    <xdr:row>36</xdr:row>
                    <xdr:rowOff>66675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9</xdr:col>
                    <xdr:colOff>0</xdr:colOff>
                    <xdr:row>30</xdr:row>
                    <xdr:rowOff>133350</xdr:rowOff>
                  </from>
                  <to>
                    <xdr:col>10</xdr:col>
                    <xdr:colOff>304800</xdr:colOff>
                    <xdr:row>32</xdr:row>
                    <xdr:rowOff>47625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9</xdr:col>
                    <xdr:colOff>0</xdr:colOff>
                    <xdr:row>29</xdr:row>
                    <xdr:rowOff>133350</xdr:rowOff>
                  </from>
                  <to>
                    <xdr:col>10</xdr:col>
                    <xdr:colOff>304800</xdr:colOff>
                    <xdr:row>31</xdr:row>
                    <xdr:rowOff>66675</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9</xdr:col>
                    <xdr:colOff>0</xdr:colOff>
                    <xdr:row>28</xdr:row>
                    <xdr:rowOff>133350</xdr:rowOff>
                  </from>
                  <to>
                    <xdr:col>10</xdr:col>
                    <xdr:colOff>304800</xdr:colOff>
                    <xdr:row>30</xdr:row>
                    <xdr:rowOff>76200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9</xdr:col>
                    <xdr:colOff>0</xdr:colOff>
                    <xdr:row>35</xdr:row>
                    <xdr:rowOff>142875</xdr:rowOff>
                  </from>
                  <to>
                    <xdr:col>10</xdr:col>
                    <xdr:colOff>304800</xdr:colOff>
                    <xdr:row>37</xdr:row>
                    <xdr:rowOff>66675</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9</xdr:col>
                    <xdr:colOff>0</xdr:colOff>
                    <xdr:row>40</xdr:row>
                    <xdr:rowOff>133350</xdr:rowOff>
                  </from>
                  <to>
                    <xdr:col>10</xdr:col>
                    <xdr:colOff>304800</xdr:colOff>
                    <xdr:row>42</xdr:row>
                    <xdr:rowOff>57150</xdr:rowOff>
                  </to>
                </anchor>
              </controlPr>
            </control>
          </mc:Choice>
        </mc:AlternateContent>
        <mc:AlternateContent xmlns:mc="http://schemas.openxmlformats.org/markup-compatibility/2006">
          <mc:Choice Requires="x14">
            <control shapeId="1081" r:id="rId18" name="Check Box 57">
              <controlPr defaultSize="0" autoFill="0" autoLine="0" autoPict="0">
                <anchor moveWithCells="1">
                  <from>
                    <xdr:col>9</xdr:col>
                    <xdr:colOff>0</xdr:colOff>
                    <xdr:row>18</xdr:row>
                    <xdr:rowOff>133350</xdr:rowOff>
                  </from>
                  <to>
                    <xdr:col>10</xdr:col>
                    <xdr:colOff>304800</xdr:colOff>
                    <xdr:row>20</xdr:row>
                    <xdr:rowOff>57150</xdr:rowOff>
                  </to>
                </anchor>
              </controlPr>
            </control>
          </mc:Choice>
        </mc:AlternateContent>
        <mc:AlternateContent xmlns:mc="http://schemas.openxmlformats.org/markup-compatibility/2006">
          <mc:Choice Requires="x14">
            <control shapeId="1033" r:id="rId19" name="Check Box 9">
              <controlPr defaultSize="0" autoFill="0" autoLine="0" autoPict="0">
                <anchor moveWithCells="1">
                  <from>
                    <xdr:col>9</xdr:col>
                    <xdr:colOff>0</xdr:colOff>
                    <xdr:row>19</xdr:row>
                    <xdr:rowOff>133350</xdr:rowOff>
                  </from>
                  <to>
                    <xdr:col>10</xdr:col>
                    <xdr:colOff>304800</xdr:colOff>
                    <xdr:row>21</xdr:row>
                    <xdr:rowOff>57150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9</xdr:col>
                    <xdr:colOff>0</xdr:colOff>
                    <xdr:row>24</xdr:row>
                    <xdr:rowOff>133350</xdr:rowOff>
                  </from>
                  <to>
                    <xdr:col>10</xdr:col>
                    <xdr:colOff>304800</xdr:colOff>
                    <xdr:row>26</xdr:row>
                    <xdr:rowOff>57150</xdr:rowOff>
                  </to>
                </anchor>
              </controlPr>
            </control>
          </mc:Choice>
        </mc:AlternateContent>
        <mc:AlternateContent xmlns:mc="http://schemas.openxmlformats.org/markup-compatibility/2006">
          <mc:Choice Requires="x14">
            <control shapeId="1101" r:id="rId21" name="Check Box 77">
              <controlPr defaultSize="0" autoFill="0" autoLine="0" autoPict="0">
                <anchor moveWithCells="1">
                  <from>
                    <xdr:col>8</xdr:col>
                    <xdr:colOff>752475</xdr:colOff>
                    <xdr:row>17</xdr:row>
                    <xdr:rowOff>133350</xdr:rowOff>
                  </from>
                  <to>
                    <xdr:col>10</xdr:col>
                    <xdr:colOff>266700</xdr:colOff>
                    <xdr:row>19</xdr:row>
                    <xdr:rowOff>19050</xdr:rowOff>
                  </to>
                </anchor>
              </controlPr>
            </control>
          </mc:Choice>
        </mc:AlternateContent>
        <mc:AlternateContent xmlns:mc="http://schemas.openxmlformats.org/markup-compatibility/2006">
          <mc:Choice Requires="x14">
            <control shapeId="1102" r:id="rId22" name="Check Box 78">
              <controlPr defaultSize="0" autoFill="0" autoLine="0" autoPict="0">
                <anchor moveWithCells="1">
                  <from>
                    <xdr:col>9</xdr:col>
                    <xdr:colOff>0</xdr:colOff>
                    <xdr:row>16</xdr:row>
                    <xdr:rowOff>152400</xdr:rowOff>
                  </from>
                  <to>
                    <xdr:col>10</xdr:col>
                    <xdr:colOff>285750</xdr:colOff>
                    <xdr:row>18</xdr:row>
                    <xdr:rowOff>9525</xdr:rowOff>
                  </to>
                </anchor>
              </controlPr>
            </control>
          </mc:Choice>
        </mc:AlternateContent>
        <mc:AlternateContent xmlns:mc="http://schemas.openxmlformats.org/markup-compatibility/2006">
          <mc:Choice Requires="x14">
            <control shapeId="1104" r:id="rId23" name="Check Box 80">
              <controlPr defaultSize="0" autoFill="0" autoLine="0" autoPict="0">
                <anchor moveWithCells="1">
                  <from>
                    <xdr:col>9</xdr:col>
                    <xdr:colOff>9525</xdr:colOff>
                    <xdr:row>23</xdr:row>
                    <xdr:rowOff>161925</xdr:rowOff>
                  </from>
                  <to>
                    <xdr:col>10</xdr:col>
                    <xdr:colOff>295275</xdr:colOff>
                    <xdr:row>25</xdr:row>
                    <xdr:rowOff>19050</xdr:rowOff>
                  </to>
                </anchor>
              </controlPr>
            </control>
          </mc:Choice>
        </mc:AlternateContent>
        <mc:AlternateContent xmlns:mc="http://schemas.openxmlformats.org/markup-compatibility/2006">
          <mc:Choice Requires="x14">
            <control shapeId="1106" r:id="rId24" name="Check Box 82">
              <controlPr defaultSize="0" autoFill="0" autoLine="0" autoPict="0">
                <anchor moveWithCells="1">
                  <from>
                    <xdr:col>8</xdr:col>
                    <xdr:colOff>28575</xdr:colOff>
                    <xdr:row>52</xdr:row>
                    <xdr:rowOff>76200</xdr:rowOff>
                  </from>
                  <to>
                    <xdr:col>8</xdr:col>
                    <xdr:colOff>514350</xdr:colOff>
                    <xdr:row>52</xdr:row>
                    <xdr:rowOff>266700</xdr:rowOff>
                  </to>
                </anchor>
              </controlPr>
            </control>
          </mc:Choice>
        </mc:AlternateContent>
        <mc:AlternateContent xmlns:mc="http://schemas.openxmlformats.org/markup-compatibility/2006">
          <mc:Choice Requires="x14">
            <control shapeId="1107" r:id="rId25" name="Check Box 83">
              <controlPr defaultSize="0" autoFill="0" autoLine="0" autoPict="0">
                <anchor moveWithCells="1">
                  <from>
                    <xdr:col>8</xdr:col>
                    <xdr:colOff>19050</xdr:colOff>
                    <xdr:row>52</xdr:row>
                    <xdr:rowOff>323850</xdr:rowOff>
                  </from>
                  <to>
                    <xdr:col>8</xdr:col>
                    <xdr:colOff>514350</xdr:colOff>
                    <xdr:row>54</xdr:row>
                    <xdr:rowOff>0</xdr:rowOff>
                  </to>
                </anchor>
              </controlPr>
            </control>
          </mc:Choice>
        </mc:AlternateContent>
        <mc:AlternateContent xmlns:mc="http://schemas.openxmlformats.org/markup-compatibility/2006">
          <mc:Choice Requires="x14">
            <control shapeId="1108" r:id="rId26" name="Check Box 84">
              <controlPr defaultSize="0" autoFill="0" autoLine="0" autoPict="0">
                <anchor moveWithCells="1">
                  <from>
                    <xdr:col>8</xdr:col>
                    <xdr:colOff>28575</xdr:colOff>
                    <xdr:row>54</xdr:row>
                    <xdr:rowOff>0</xdr:rowOff>
                  </from>
                  <to>
                    <xdr:col>8</xdr:col>
                    <xdr:colOff>514350</xdr:colOff>
                    <xdr:row>54</xdr:row>
                    <xdr:rowOff>190500</xdr:rowOff>
                  </to>
                </anchor>
              </controlPr>
            </control>
          </mc:Choice>
        </mc:AlternateContent>
        <mc:AlternateContent xmlns:mc="http://schemas.openxmlformats.org/markup-compatibility/2006">
          <mc:Choice Requires="x14">
            <control shapeId="1109" r:id="rId27" name="Check Box 85">
              <controlPr defaultSize="0" autoFill="0" autoLine="0" autoPict="0">
                <anchor moveWithCells="1">
                  <from>
                    <xdr:col>8</xdr:col>
                    <xdr:colOff>523875</xdr:colOff>
                    <xdr:row>52</xdr:row>
                    <xdr:rowOff>85725</xdr:rowOff>
                  </from>
                  <to>
                    <xdr:col>10</xdr:col>
                    <xdr:colOff>247650</xdr:colOff>
                    <xdr:row>52</xdr:row>
                    <xdr:rowOff>276225</xdr:rowOff>
                  </to>
                </anchor>
              </controlPr>
            </control>
          </mc:Choice>
        </mc:AlternateContent>
        <mc:AlternateContent xmlns:mc="http://schemas.openxmlformats.org/markup-compatibility/2006">
          <mc:Choice Requires="x14">
            <control shapeId="1110" r:id="rId28" name="Check Box 86">
              <controlPr defaultSize="0" autoFill="0" autoLine="0" autoPict="0">
                <anchor moveWithCells="1">
                  <from>
                    <xdr:col>8</xdr:col>
                    <xdr:colOff>533400</xdr:colOff>
                    <xdr:row>53</xdr:row>
                    <xdr:rowOff>19050</xdr:rowOff>
                  </from>
                  <to>
                    <xdr:col>10</xdr:col>
                    <xdr:colOff>228600</xdr:colOff>
                    <xdr:row>54</xdr:row>
                    <xdr:rowOff>19050</xdr:rowOff>
                  </to>
                </anchor>
              </controlPr>
            </control>
          </mc:Choice>
        </mc:AlternateContent>
        <mc:AlternateContent xmlns:mc="http://schemas.openxmlformats.org/markup-compatibility/2006">
          <mc:Choice Requires="x14">
            <control shapeId="1111" r:id="rId29" name="Check Box 87">
              <controlPr defaultSize="0" autoFill="0" autoLine="0" autoPict="0">
                <anchor moveWithCells="1">
                  <from>
                    <xdr:col>8</xdr:col>
                    <xdr:colOff>533400</xdr:colOff>
                    <xdr:row>54</xdr:row>
                    <xdr:rowOff>9525</xdr:rowOff>
                  </from>
                  <to>
                    <xdr:col>10</xdr:col>
                    <xdr:colOff>257175</xdr:colOff>
                    <xdr:row>54</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
  <sheetViews>
    <sheetView workbookViewId="0">
      <selection activeCell="B2" sqref="B2"/>
    </sheetView>
  </sheetViews>
  <sheetFormatPr defaultRowHeight="15" x14ac:dyDescent="0.25"/>
  <cols>
    <col min="1" max="1" width="3.42578125" bestFit="1" customWidth="1"/>
    <col min="2" max="2" width="42.7109375" bestFit="1" customWidth="1"/>
    <col min="3" max="3" width="11.5703125" style="34" bestFit="1" customWidth="1"/>
    <col min="4" max="4" width="11" style="33" bestFit="1" customWidth="1"/>
    <col min="5" max="5" width="10.5703125" bestFit="1" customWidth="1"/>
    <col min="7" max="7" width="26.7109375" customWidth="1"/>
    <col min="8" max="9" width="7.28515625" bestFit="1" customWidth="1"/>
    <col min="10" max="10" width="7" bestFit="1" customWidth="1"/>
    <col min="11" max="12" width="7.5703125" bestFit="1" customWidth="1"/>
  </cols>
  <sheetData>
    <row r="1" spans="2:2" x14ac:dyDescent="0.25">
      <c r="B1" s="49" t="s">
        <v>57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F710-DF47-4A84-AD37-330F05B2826D}">
  <dimension ref="A1:Q6"/>
  <sheetViews>
    <sheetView workbookViewId="0">
      <selection activeCell="C10" sqref="C10"/>
    </sheetView>
  </sheetViews>
  <sheetFormatPr defaultRowHeight="15" x14ac:dyDescent="0.25"/>
  <cols>
    <col min="1" max="1" width="58.28515625" bestFit="1" customWidth="1"/>
    <col min="3" max="3" width="15" bestFit="1" customWidth="1"/>
    <col min="5" max="5" width="11" bestFit="1" customWidth="1"/>
    <col min="6" max="6" width="10.140625" bestFit="1" customWidth="1"/>
    <col min="7" max="7" width="17.5703125" bestFit="1" customWidth="1"/>
    <col min="8" max="8" width="10.140625" bestFit="1" customWidth="1"/>
  </cols>
  <sheetData>
    <row r="1" spans="1:17" x14ac:dyDescent="0.25">
      <c r="B1" s="55" t="s">
        <v>52</v>
      </c>
      <c r="Q1" t="s">
        <v>63</v>
      </c>
    </row>
    <row r="2" spans="1:17" x14ac:dyDescent="0.25">
      <c r="A2" t="s">
        <v>45</v>
      </c>
      <c r="B2" s="56"/>
      <c r="Q2" t="s">
        <v>62</v>
      </c>
    </row>
    <row r="3" spans="1:17" x14ac:dyDescent="0.25">
      <c r="A3" t="s">
        <v>58</v>
      </c>
      <c r="B3" s="57"/>
    </row>
    <row r="4" spans="1:17" x14ac:dyDescent="0.25">
      <c r="A4" t="s">
        <v>59</v>
      </c>
      <c r="B4" s="57"/>
      <c r="C4" s="50" t="s">
        <v>4</v>
      </c>
      <c r="D4" s="58"/>
      <c r="E4" s="51" t="s">
        <v>3</v>
      </c>
      <c r="F4" s="52">
        <f>'Evaluation-Form'!F35</f>
        <v>70567</v>
      </c>
      <c r="G4" s="51" t="s">
        <v>12</v>
      </c>
      <c r="H4" s="52">
        <f>F4*0.75</f>
        <v>52925.25</v>
      </c>
    </row>
    <row r="5" spans="1:17" x14ac:dyDescent="0.25">
      <c r="A5" t="s">
        <v>60</v>
      </c>
      <c r="B5" s="57"/>
      <c r="C5" s="53"/>
      <c r="D5" s="54" t="e">
        <f>((C5*12)/D4)</f>
        <v>#DIV/0!</v>
      </c>
    </row>
    <row r="6" spans="1:17" x14ac:dyDescent="0.25">
      <c r="A6" t="s">
        <v>61</v>
      </c>
    </row>
  </sheetData>
  <dataValidations count="1">
    <dataValidation type="list" allowBlank="1" showInputMessage="1" showErrorMessage="1" sqref="B2:B5" xr:uid="{4E38C71C-71BD-4F43-9B7F-911A97AC2639}">
      <formula1>$Q$1:$Q$2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Evaluation-Form</vt:lpstr>
      <vt:lpstr>AG Data</vt:lpstr>
      <vt:lpstr>Disadvantaged</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Kurtis J Cooper</dc:creator>
  <cp:lastModifiedBy>Davenport, Sharon</cp:lastModifiedBy>
  <cp:lastPrinted>2025-01-24T19:38:30Z</cp:lastPrinted>
  <dcterms:created xsi:type="dcterms:W3CDTF">2018-05-21T18:10:06Z</dcterms:created>
  <dcterms:modified xsi:type="dcterms:W3CDTF">2025-02-04T17:47:04Z</dcterms:modified>
</cp:coreProperties>
</file>