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PCP\Home Directories\Basham, Aaron\"/>
    </mc:Choice>
  </mc:AlternateContent>
  <xr:revisionPtr revIDLastSave="0" documentId="13_ncr:1_{085B4BB5-8074-48FA-8FA8-BB895D5643BB}" xr6:coauthVersionLast="47" xr6:coauthVersionMax="47" xr10:uidLastSave="{00000000-0000-0000-0000-000000000000}"/>
  <bookViews>
    <workbookView xWindow="-120" yWindow="-120" windowWidth="20730" windowHeight="11160" xr2:uid="{507E59AC-F029-47A1-AB52-8CCAFFF33B5E}"/>
  </bookViews>
  <sheets>
    <sheet name="2024NUSA NOx Annual Allocations" sheetId="2" r:id="rId1"/>
    <sheet name="2024NUSA SO2 Annual Allocation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1" i="1" l="1"/>
  <c r="I43" i="2"/>
  <c r="I42" i="2"/>
  <c r="I41" i="2"/>
  <c r="D156" i="1"/>
  <c r="F154" i="1" s="1"/>
  <c r="F132" i="1"/>
  <c r="F126" i="1"/>
  <c r="F124" i="1"/>
  <c r="F118" i="1"/>
  <c r="F116" i="1"/>
  <c r="F110" i="1"/>
  <c r="F108" i="1"/>
  <c r="F102" i="1"/>
  <c r="F100" i="1"/>
  <c r="F94" i="1"/>
  <c r="F92" i="1"/>
  <c r="F86" i="1"/>
  <c r="F84" i="1"/>
  <c r="F78" i="1"/>
  <c r="F76" i="1"/>
  <c r="F70" i="1"/>
  <c r="F68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E35" i="1"/>
  <c r="E36" i="1" s="1"/>
  <c r="I19" i="1"/>
  <c r="I18" i="1"/>
  <c r="D156" i="2"/>
  <c r="F154" i="2" s="1"/>
  <c r="E35" i="2"/>
  <c r="I19" i="2"/>
  <c r="I18" i="2"/>
  <c r="F69" i="1" l="1"/>
  <c r="F77" i="1"/>
  <c r="F85" i="1"/>
  <c r="F93" i="1"/>
  <c r="F101" i="1"/>
  <c r="F109" i="1"/>
  <c r="F117" i="1"/>
  <c r="F125" i="1"/>
  <c r="F133" i="1"/>
  <c r="F71" i="1"/>
  <c r="F79" i="1"/>
  <c r="F87" i="1"/>
  <c r="F95" i="1"/>
  <c r="F103" i="1"/>
  <c r="F111" i="1"/>
  <c r="F119" i="1"/>
  <c r="F127" i="1"/>
  <c r="F72" i="1"/>
  <c r="F80" i="1"/>
  <c r="F88" i="1"/>
  <c r="F96" i="1"/>
  <c r="F104" i="1"/>
  <c r="F112" i="1"/>
  <c r="F120" i="1"/>
  <c r="F128" i="1"/>
  <c r="F73" i="1"/>
  <c r="F81" i="1"/>
  <c r="F89" i="1"/>
  <c r="F97" i="1"/>
  <c r="F105" i="1"/>
  <c r="F113" i="1"/>
  <c r="F121" i="1"/>
  <c r="F129" i="1"/>
  <c r="F74" i="1"/>
  <c r="F82" i="1"/>
  <c r="F90" i="1"/>
  <c r="F98" i="1"/>
  <c r="F106" i="1"/>
  <c r="F114" i="1"/>
  <c r="F122" i="1"/>
  <c r="F130" i="1"/>
  <c r="F67" i="1"/>
  <c r="F75" i="1"/>
  <c r="F83" i="1"/>
  <c r="F91" i="1"/>
  <c r="F99" i="1"/>
  <c r="F107" i="1"/>
  <c r="F115" i="1"/>
  <c r="F123" i="1"/>
  <c r="F131" i="1"/>
  <c r="F46" i="2"/>
  <c r="F54" i="2"/>
  <c r="F62" i="2"/>
  <c r="F70" i="2"/>
  <c r="F78" i="2"/>
  <c r="F86" i="2"/>
  <c r="F94" i="2"/>
  <c r="F102" i="2"/>
  <c r="F110" i="2"/>
  <c r="F118" i="2"/>
  <c r="F126" i="2"/>
  <c r="F134" i="2"/>
  <c r="F47" i="2"/>
  <c r="F55" i="2"/>
  <c r="F63" i="2"/>
  <c r="F71" i="2"/>
  <c r="F79" i="2"/>
  <c r="F87" i="2"/>
  <c r="F95" i="2"/>
  <c r="F103" i="2"/>
  <c r="F111" i="2"/>
  <c r="F119" i="2"/>
  <c r="F127" i="2"/>
  <c r="F135" i="2"/>
  <c r="F64" i="2"/>
  <c r="F72" i="2"/>
  <c r="F80" i="2"/>
  <c r="F88" i="2"/>
  <c r="F96" i="2"/>
  <c r="F104" i="2"/>
  <c r="F112" i="2"/>
  <c r="F120" i="2"/>
  <c r="F128" i="2"/>
  <c r="F136" i="2"/>
  <c r="F61" i="2"/>
  <c r="F85" i="2"/>
  <c r="F109" i="2"/>
  <c r="F125" i="2"/>
  <c r="F56" i="2"/>
  <c r="F41" i="2"/>
  <c r="F49" i="2"/>
  <c r="F57" i="2"/>
  <c r="F65" i="2"/>
  <c r="F73" i="2"/>
  <c r="F81" i="2"/>
  <c r="F89" i="2"/>
  <c r="F97" i="2"/>
  <c r="F105" i="2"/>
  <c r="F113" i="2"/>
  <c r="F121" i="2"/>
  <c r="F129" i="2"/>
  <c r="F137" i="2"/>
  <c r="F53" i="2"/>
  <c r="F77" i="2"/>
  <c r="F101" i="2"/>
  <c r="F117" i="2"/>
  <c r="F48" i="2"/>
  <c r="F42" i="2"/>
  <c r="F50" i="2"/>
  <c r="F58" i="2"/>
  <c r="F66" i="2"/>
  <c r="F74" i="2"/>
  <c r="F82" i="2"/>
  <c r="F90" i="2"/>
  <c r="F98" i="2"/>
  <c r="F106" i="2"/>
  <c r="F114" i="2"/>
  <c r="F122" i="2"/>
  <c r="F130" i="2"/>
  <c r="F138" i="2"/>
  <c r="F69" i="2"/>
  <c r="F93" i="2"/>
  <c r="F133" i="2"/>
  <c r="F43" i="2"/>
  <c r="F51" i="2"/>
  <c r="F59" i="2"/>
  <c r="F67" i="2"/>
  <c r="F75" i="2"/>
  <c r="F83" i="2"/>
  <c r="F91" i="2"/>
  <c r="F99" i="2"/>
  <c r="F107" i="2"/>
  <c r="F115" i="2"/>
  <c r="F123" i="2"/>
  <c r="F131" i="2"/>
  <c r="F139" i="2"/>
  <c r="F45" i="2"/>
  <c r="E36" i="2"/>
  <c r="F44" i="2"/>
  <c r="F52" i="2"/>
  <c r="F60" i="2"/>
  <c r="F68" i="2"/>
  <c r="F76" i="2"/>
  <c r="F84" i="2"/>
  <c r="F92" i="2"/>
  <c r="F100" i="2"/>
  <c r="F108" i="2"/>
  <c r="F116" i="2"/>
  <c r="F124" i="2"/>
  <c r="F132" i="2"/>
  <c r="F140" i="2"/>
  <c r="J20" i="1"/>
  <c r="E37" i="1" s="1"/>
  <c r="E38" i="1" s="1"/>
  <c r="J20" i="2"/>
  <c r="E37" i="2" s="1"/>
  <c r="F137" i="1"/>
  <c r="F141" i="1"/>
  <c r="F145" i="1"/>
  <c r="F149" i="1"/>
  <c r="F153" i="1"/>
  <c r="F136" i="1"/>
  <c r="F140" i="1"/>
  <c r="F144" i="1"/>
  <c r="F148" i="1"/>
  <c r="F152" i="1"/>
  <c r="F135" i="1"/>
  <c r="F139" i="1"/>
  <c r="F143" i="1"/>
  <c r="F147" i="1"/>
  <c r="F151" i="1"/>
  <c r="F134" i="1"/>
  <c r="F138" i="1"/>
  <c r="F142" i="1"/>
  <c r="F146" i="1"/>
  <c r="F150" i="1"/>
  <c r="F141" i="2"/>
  <c r="F145" i="2"/>
  <c r="F149" i="2"/>
  <c r="F153" i="2"/>
  <c r="F144" i="2"/>
  <c r="F148" i="2"/>
  <c r="F152" i="2"/>
  <c r="F143" i="2"/>
  <c r="F147" i="2"/>
  <c r="F151" i="2"/>
  <c r="F142" i="2"/>
  <c r="F146" i="2"/>
  <c r="F150" i="2"/>
  <c r="E38" i="2" l="1"/>
  <c r="G131" i="1"/>
  <c r="E131" i="1" s="1"/>
  <c r="H131" i="1" s="1"/>
  <c r="I131" i="1" s="1"/>
  <c r="J131" i="1" s="1"/>
  <c r="G99" i="1"/>
  <c r="E99" i="1" s="1"/>
  <c r="H99" i="1" s="1"/>
  <c r="I99" i="1" s="1"/>
  <c r="J99" i="1" s="1"/>
  <c r="G148" i="1"/>
  <c r="G116" i="1"/>
  <c r="E116" i="1" s="1"/>
  <c r="H116" i="1" s="1"/>
  <c r="I116" i="1" s="1"/>
  <c r="J116" i="1" s="1"/>
  <c r="G84" i="1"/>
  <c r="E84" i="1" s="1"/>
  <c r="H84" i="1" s="1"/>
  <c r="I84" i="1" s="1"/>
  <c r="J84" i="1" s="1"/>
  <c r="G149" i="1"/>
  <c r="E149" i="1" s="1"/>
  <c r="H149" i="1" s="1"/>
  <c r="I149" i="1" s="1"/>
  <c r="J149" i="1" s="1"/>
  <c r="G117" i="1"/>
  <c r="E117" i="1" s="1"/>
  <c r="H117" i="1" s="1"/>
  <c r="I117" i="1" s="1"/>
  <c r="J117" i="1" s="1"/>
  <c r="G85" i="1"/>
  <c r="E85" i="1" s="1"/>
  <c r="H85" i="1" s="1"/>
  <c r="I85" i="1" s="1"/>
  <c r="J85" i="1" s="1"/>
  <c r="G54" i="1"/>
  <c r="E54" i="1" s="1"/>
  <c r="H54" i="1" s="1"/>
  <c r="I54" i="1" s="1"/>
  <c r="J54" i="1" s="1"/>
  <c r="G110" i="1"/>
  <c r="E110" i="1" s="1"/>
  <c r="H110" i="1" s="1"/>
  <c r="I110" i="1" s="1"/>
  <c r="J110" i="1" s="1"/>
  <c r="G53" i="1"/>
  <c r="E53" i="1" s="1"/>
  <c r="H53" i="1" s="1"/>
  <c r="I53" i="1" s="1"/>
  <c r="J53" i="1" s="1"/>
  <c r="G90" i="1"/>
  <c r="E90" i="1" s="1"/>
  <c r="H90" i="1" s="1"/>
  <c r="I90" i="1" s="1"/>
  <c r="J90" i="1" s="1"/>
  <c r="G130" i="1"/>
  <c r="E130" i="1" s="1"/>
  <c r="H130" i="1" s="1"/>
  <c r="I130" i="1" s="1"/>
  <c r="J130" i="1" s="1"/>
  <c r="G88" i="1"/>
  <c r="E88" i="1" s="1"/>
  <c r="H88" i="1" s="1"/>
  <c r="I88" i="1" s="1"/>
  <c r="J88" i="1" s="1"/>
  <c r="G58" i="1"/>
  <c r="E58" i="1" s="1"/>
  <c r="H58" i="1" s="1"/>
  <c r="I58" i="1" s="1"/>
  <c r="J58" i="1" s="1"/>
  <c r="G127" i="1"/>
  <c r="E127" i="1" s="1"/>
  <c r="H127" i="1" s="1"/>
  <c r="I127" i="1" s="1"/>
  <c r="J127" i="1" s="1"/>
  <c r="G95" i="1"/>
  <c r="E95" i="1" s="1"/>
  <c r="H95" i="1" s="1"/>
  <c r="I95" i="1" s="1"/>
  <c r="J95" i="1" s="1"/>
  <c r="G64" i="1"/>
  <c r="E64" i="1" s="1"/>
  <c r="H64" i="1" s="1"/>
  <c r="I64" i="1" s="1"/>
  <c r="J64" i="1" s="1"/>
  <c r="G144" i="1"/>
  <c r="G112" i="1"/>
  <c r="E112" i="1" s="1"/>
  <c r="H112" i="1" s="1"/>
  <c r="I112" i="1" s="1"/>
  <c r="J112" i="1" s="1"/>
  <c r="G80" i="1"/>
  <c r="E80" i="1" s="1"/>
  <c r="H80" i="1" s="1"/>
  <c r="I80" i="1" s="1"/>
  <c r="J80" i="1" s="1"/>
  <c r="G145" i="1"/>
  <c r="G113" i="1"/>
  <c r="E113" i="1" s="1"/>
  <c r="H113" i="1" s="1"/>
  <c r="I113" i="1" s="1"/>
  <c r="J113" i="1" s="1"/>
  <c r="G81" i="1"/>
  <c r="E81" i="1" s="1"/>
  <c r="H81" i="1" s="1"/>
  <c r="I81" i="1" s="1"/>
  <c r="J81" i="1" s="1"/>
  <c r="G134" i="1"/>
  <c r="G78" i="1"/>
  <c r="E78" i="1" s="1"/>
  <c r="H78" i="1" s="1"/>
  <c r="I78" i="1" s="1"/>
  <c r="J78" i="1" s="1"/>
  <c r="G45" i="1"/>
  <c r="E45" i="1" s="1"/>
  <c r="H45" i="1" s="1"/>
  <c r="I45" i="1" s="1"/>
  <c r="J45" i="1" s="1"/>
  <c r="G102" i="1"/>
  <c r="E102" i="1" s="1"/>
  <c r="H102" i="1" s="1"/>
  <c r="I102" i="1" s="1"/>
  <c r="J102" i="1" s="1"/>
  <c r="G98" i="1"/>
  <c r="E98" i="1" s="1"/>
  <c r="H98" i="1" s="1"/>
  <c r="I98" i="1" s="1"/>
  <c r="J98" i="1" s="1"/>
  <c r="G120" i="1"/>
  <c r="E120" i="1" s="1"/>
  <c r="H120" i="1" s="1"/>
  <c r="I120" i="1" s="1"/>
  <c r="J120" i="1" s="1"/>
  <c r="G154" i="1"/>
  <c r="E154" i="1" s="1"/>
  <c r="H154" i="1" s="1"/>
  <c r="I154" i="1" s="1"/>
  <c r="J154" i="1" s="1"/>
  <c r="G123" i="1"/>
  <c r="E123" i="1" s="1"/>
  <c r="H123" i="1" s="1"/>
  <c r="I123" i="1" s="1"/>
  <c r="J123" i="1" s="1"/>
  <c r="G91" i="1"/>
  <c r="E91" i="1" s="1"/>
  <c r="H91" i="1" s="1"/>
  <c r="I91" i="1" s="1"/>
  <c r="J91" i="1" s="1"/>
  <c r="G60" i="1"/>
  <c r="E60" i="1" s="1"/>
  <c r="H60" i="1" s="1"/>
  <c r="I60" i="1" s="1"/>
  <c r="J60" i="1" s="1"/>
  <c r="G140" i="1"/>
  <c r="E140" i="1" s="1"/>
  <c r="H140" i="1" s="1"/>
  <c r="I140" i="1" s="1"/>
  <c r="J140" i="1" s="1"/>
  <c r="G108" i="1"/>
  <c r="E108" i="1" s="1"/>
  <c r="H108" i="1" s="1"/>
  <c r="I108" i="1" s="1"/>
  <c r="J108" i="1" s="1"/>
  <c r="G76" i="1"/>
  <c r="E76" i="1" s="1"/>
  <c r="H76" i="1" s="1"/>
  <c r="I76" i="1" s="1"/>
  <c r="J76" i="1" s="1"/>
  <c r="G141" i="1"/>
  <c r="E141" i="1" s="1"/>
  <c r="H141" i="1" s="1"/>
  <c r="I141" i="1" s="1"/>
  <c r="J141" i="1" s="1"/>
  <c r="G109" i="1"/>
  <c r="E109" i="1" s="1"/>
  <c r="H109" i="1" s="1"/>
  <c r="I109" i="1" s="1"/>
  <c r="J109" i="1" s="1"/>
  <c r="G77" i="1"/>
  <c r="E77" i="1" s="1"/>
  <c r="H77" i="1" s="1"/>
  <c r="I77" i="1" s="1"/>
  <c r="J77" i="1" s="1"/>
  <c r="G106" i="1"/>
  <c r="E106" i="1" s="1"/>
  <c r="H106" i="1" s="1"/>
  <c r="I106" i="1" s="1"/>
  <c r="J106" i="1" s="1"/>
  <c r="G59" i="1"/>
  <c r="E59" i="1" s="1"/>
  <c r="H59" i="1" s="1"/>
  <c r="I59" i="1" s="1"/>
  <c r="J59" i="1" s="1"/>
  <c r="G118" i="1"/>
  <c r="E118" i="1" s="1"/>
  <c r="H118" i="1" s="1"/>
  <c r="I118" i="1" s="1"/>
  <c r="J118" i="1" s="1"/>
  <c r="G138" i="1"/>
  <c r="E138" i="1" s="1"/>
  <c r="H138" i="1" s="1"/>
  <c r="I138" i="1" s="1"/>
  <c r="J138" i="1" s="1"/>
  <c r="G67" i="1"/>
  <c r="E67" i="1" s="1"/>
  <c r="H67" i="1" s="1"/>
  <c r="I67" i="1" s="1"/>
  <c r="J67" i="1" s="1"/>
  <c r="G153" i="1"/>
  <c r="E153" i="1" s="1"/>
  <c r="H153" i="1" s="1"/>
  <c r="I153" i="1" s="1"/>
  <c r="J153" i="1" s="1"/>
  <c r="G151" i="1"/>
  <c r="E151" i="1" s="1"/>
  <c r="H151" i="1" s="1"/>
  <c r="I151" i="1" s="1"/>
  <c r="J151" i="1" s="1"/>
  <c r="G119" i="1"/>
  <c r="E119" i="1" s="1"/>
  <c r="H119" i="1" s="1"/>
  <c r="I119" i="1" s="1"/>
  <c r="J119" i="1" s="1"/>
  <c r="G87" i="1"/>
  <c r="E87" i="1" s="1"/>
  <c r="H87" i="1" s="1"/>
  <c r="I87" i="1" s="1"/>
  <c r="J87" i="1" s="1"/>
  <c r="G56" i="1"/>
  <c r="E56" i="1" s="1"/>
  <c r="H56" i="1" s="1"/>
  <c r="I56" i="1" s="1"/>
  <c r="J56" i="1" s="1"/>
  <c r="G136" i="1"/>
  <c r="G104" i="1"/>
  <c r="E104" i="1" s="1"/>
  <c r="H104" i="1" s="1"/>
  <c r="I104" i="1" s="1"/>
  <c r="J104" i="1" s="1"/>
  <c r="G72" i="1"/>
  <c r="E72" i="1" s="1"/>
  <c r="H72" i="1" s="1"/>
  <c r="I72" i="1" s="1"/>
  <c r="J72" i="1" s="1"/>
  <c r="G137" i="1"/>
  <c r="E137" i="1" s="1"/>
  <c r="H137" i="1" s="1"/>
  <c r="I137" i="1" s="1"/>
  <c r="J137" i="1" s="1"/>
  <c r="G105" i="1"/>
  <c r="E105" i="1" s="1"/>
  <c r="H105" i="1" s="1"/>
  <c r="I105" i="1" s="1"/>
  <c r="J105" i="1" s="1"/>
  <c r="G73" i="1"/>
  <c r="E73" i="1" s="1"/>
  <c r="H73" i="1" s="1"/>
  <c r="I73" i="1" s="1"/>
  <c r="J73" i="1" s="1"/>
  <c r="G74" i="1"/>
  <c r="E74" i="1" s="1"/>
  <c r="H74" i="1" s="1"/>
  <c r="I74" i="1" s="1"/>
  <c r="J74" i="1" s="1"/>
  <c r="G55" i="1"/>
  <c r="E55" i="1" s="1"/>
  <c r="H55" i="1" s="1"/>
  <c r="I55" i="1" s="1"/>
  <c r="J55" i="1" s="1"/>
  <c r="G86" i="1"/>
  <c r="E86" i="1" s="1"/>
  <c r="H86" i="1" s="1"/>
  <c r="I86" i="1" s="1"/>
  <c r="J86" i="1" s="1"/>
  <c r="G126" i="1"/>
  <c r="E126" i="1" s="1"/>
  <c r="H126" i="1" s="1"/>
  <c r="I126" i="1" s="1"/>
  <c r="J126" i="1" s="1"/>
  <c r="G63" i="1"/>
  <c r="E63" i="1" s="1"/>
  <c r="H63" i="1" s="1"/>
  <c r="I63" i="1" s="1"/>
  <c r="J63" i="1" s="1"/>
  <c r="G135" i="1"/>
  <c r="E135" i="1" s="1"/>
  <c r="H135" i="1" s="1"/>
  <c r="I135" i="1" s="1"/>
  <c r="J135" i="1" s="1"/>
  <c r="G147" i="1"/>
  <c r="E147" i="1" s="1"/>
  <c r="H147" i="1" s="1"/>
  <c r="I147" i="1" s="1"/>
  <c r="J147" i="1" s="1"/>
  <c r="G115" i="1"/>
  <c r="E115" i="1" s="1"/>
  <c r="H115" i="1" s="1"/>
  <c r="I115" i="1" s="1"/>
  <c r="J115" i="1" s="1"/>
  <c r="G83" i="1"/>
  <c r="E83" i="1" s="1"/>
  <c r="H83" i="1" s="1"/>
  <c r="I83" i="1" s="1"/>
  <c r="J83" i="1" s="1"/>
  <c r="G52" i="1"/>
  <c r="E52" i="1" s="1"/>
  <c r="H52" i="1" s="1"/>
  <c r="I52" i="1" s="1"/>
  <c r="J52" i="1" s="1"/>
  <c r="G132" i="1"/>
  <c r="E132" i="1" s="1"/>
  <c r="H132" i="1" s="1"/>
  <c r="I132" i="1" s="1"/>
  <c r="J132" i="1" s="1"/>
  <c r="G100" i="1"/>
  <c r="E100" i="1" s="1"/>
  <c r="H100" i="1" s="1"/>
  <c r="I100" i="1" s="1"/>
  <c r="J100" i="1" s="1"/>
  <c r="G68" i="1"/>
  <c r="E68" i="1" s="1"/>
  <c r="H68" i="1" s="1"/>
  <c r="I68" i="1" s="1"/>
  <c r="J68" i="1" s="1"/>
  <c r="G133" i="1"/>
  <c r="E133" i="1" s="1"/>
  <c r="H133" i="1" s="1"/>
  <c r="I133" i="1" s="1"/>
  <c r="J133" i="1" s="1"/>
  <c r="G101" i="1"/>
  <c r="E101" i="1" s="1"/>
  <c r="H101" i="1" s="1"/>
  <c r="I101" i="1" s="1"/>
  <c r="J101" i="1" s="1"/>
  <c r="G69" i="1"/>
  <c r="E69" i="1" s="1"/>
  <c r="H69" i="1" s="1"/>
  <c r="I69" i="1" s="1"/>
  <c r="J69" i="1" s="1"/>
  <c r="G57" i="1"/>
  <c r="E57" i="1" s="1"/>
  <c r="H57" i="1" s="1"/>
  <c r="I57" i="1" s="1"/>
  <c r="J57" i="1" s="1"/>
  <c r="G41" i="1"/>
  <c r="E41" i="1" s="1"/>
  <c r="H41" i="1" s="1"/>
  <c r="G51" i="1"/>
  <c r="E51" i="1" s="1"/>
  <c r="H51" i="1" s="1"/>
  <c r="I51" i="1" s="1"/>
  <c r="J51" i="1" s="1"/>
  <c r="G94" i="1"/>
  <c r="E94" i="1" s="1"/>
  <c r="H94" i="1" s="1"/>
  <c r="I94" i="1" s="1"/>
  <c r="J94" i="1" s="1"/>
  <c r="G146" i="1"/>
  <c r="E146" i="1" s="1"/>
  <c r="H146" i="1" s="1"/>
  <c r="I146" i="1" s="1"/>
  <c r="J146" i="1" s="1"/>
  <c r="G152" i="1"/>
  <c r="E152" i="1" s="1"/>
  <c r="H152" i="1" s="1"/>
  <c r="I152" i="1" s="1"/>
  <c r="J152" i="1" s="1"/>
  <c r="G82" i="1"/>
  <c r="E82" i="1" s="1"/>
  <c r="H82" i="1" s="1"/>
  <c r="I82" i="1" s="1"/>
  <c r="J82" i="1" s="1"/>
  <c r="G143" i="1"/>
  <c r="G111" i="1"/>
  <c r="E111" i="1" s="1"/>
  <c r="H111" i="1" s="1"/>
  <c r="I111" i="1" s="1"/>
  <c r="J111" i="1" s="1"/>
  <c r="G79" i="1"/>
  <c r="E79" i="1" s="1"/>
  <c r="H79" i="1" s="1"/>
  <c r="I79" i="1" s="1"/>
  <c r="J79" i="1" s="1"/>
  <c r="G48" i="1"/>
  <c r="E48" i="1" s="1"/>
  <c r="H48" i="1" s="1"/>
  <c r="I48" i="1" s="1"/>
  <c r="J48" i="1" s="1"/>
  <c r="G128" i="1"/>
  <c r="E128" i="1" s="1"/>
  <c r="H128" i="1" s="1"/>
  <c r="I128" i="1" s="1"/>
  <c r="J128" i="1" s="1"/>
  <c r="G96" i="1"/>
  <c r="E96" i="1" s="1"/>
  <c r="H96" i="1" s="1"/>
  <c r="I96" i="1" s="1"/>
  <c r="J96" i="1" s="1"/>
  <c r="G65" i="1"/>
  <c r="E65" i="1" s="1"/>
  <c r="H65" i="1" s="1"/>
  <c r="I65" i="1" s="1"/>
  <c r="J65" i="1" s="1"/>
  <c r="G129" i="1"/>
  <c r="E129" i="1" s="1"/>
  <c r="H129" i="1" s="1"/>
  <c r="I129" i="1" s="1"/>
  <c r="J129" i="1" s="1"/>
  <c r="G97" i="1"/>
  <c r="E97" i="1" s="1"/>
  <c r="H97" i="1" s="1"/>
  <c r="I97" i="1" s="1"/>
  <c r="J97" i="1" s="1"/>
  <c r="G66" i="1"/>
  <c r="E66" i="1" s="1"/>
  <c r="H66" i="1" s="1"/>
  <c r="I66" i="1" s="1"/>
  <c r="J66" i="1" s="1"/>
  <c r="G50" i="1"/>
  <c r="E50" i="1" s="1"/>
  <c r="H50" i="1" s="1"/>
  <c r="I50" i="1" s="1"/>
  <c r="J50" i="1" s="1"/>
  <c r="G142" i="1"/>
  <c r="G42" i="1"/>
  <c r="E42" i="1" s="1"/>
  <c r="H42" i="1" s="1"/>
  <c r="G49" i="1"/>
  <c r="E49" i="1" s="1"/>
  <c r="H49" i="1" s="1"/>
  <c r="I49" i="1" s="1"/>
  <c r="J49" i="1" s="1"/>
  <c r="G70" i="1"/>
  <c r="E70" i="1" s="1"/>
  <c r="H70" i="1" s="1"/>
  <c r="I70" i="1" s="1"/>
  <c r="J70" i="1" s="1"/>
  <c r="G71" i="1"/>
  <c r="E71" i="1" s="1"/>
  <c r="H71" i="1" s="1"/>
  <c r="I71" i="1" s="1"/>
  <c r="J71" i="1" s="1"/>
  <c r="G121" i="1"/>
  <c r="E121" i="1" s="1"/>
  <c r="H121" i="1" s="1"/>
  <c r="I121" i="1" s="1"/>
  <c r="J121" i="1" s="1"/>
  <c r="G122" i="1"/>
  <c r="E122" i="1" s="1"/>
  <c r="H122" i="1" s="1"/>
  <c r="I122" i="1" s="1"/>
  <c r="J122" i="1" s="1"/>
  <c r="G139" i="1"/>
  <c r="G107" i="1"/>
  <c r="E107" i="1" s="1"/>
  <c r="H107" i="1" s="1"/>
  <c r="I107" i="1" s="1"/>
  <c r="J107" i="1" s="1"/>
  <c r="G75" i="1"/>
  <c r="E75" i="1" s="1"/>
  <c r="H75" i="1" s="1"/>
  <c r="I75" i="1" s="1"/>
  <c r="J75" i="1" s="1"/>
  <c r="G44" i="1"/>
  <c r="E44" i="1" s="1"/>
  <c r="H44" i="1" s="1"/>
  <c r="I44" i="1" s="1"/>
  <c r="J44" i="1" s="1"/>
  <c r="G124" i="1"/>
  <c r="E124" i="1" s="1"/>
  <c r="H124" i="1" s="1"/>
  <c r="I124" i="1" s="1"/>
  <c r="J124" i="1" s="1"/>
  <c r="G92" i="1"/>
  <c r="E92" i="1" s="1"/>
  <c r="H92" i="1" s="1"/>
  <c r="I92" i="1" s="1"/>
  <c r="J92" i="1" s="1"/>
  <c r="G61" i="1"/>
  <c r="E61" i="1" s="1"/>
  <c r="H61" i="1" s="1"/>
  <c r="I61" i="1" s="1"/>
  <c r="J61" i="1" s="1"/>
  <c r="G125" i="1"/>
  <c r="E125" i="1" s="1"/>
  <c r="H125" i="1" s="1"/>
  <c r="I125" i="1" s="1"/>
  <c r="J125" i="1" s="1"/>
  <c r="G93" i="1"/>
  <c r="E93" i="1" s="1"/>
  <c r="H93" i="1" s="1"/>
  <c r="I93" i="1" s="1"/>
  <c r="J93" i="1" s="1"/>
  <c r="G62" i="1"/>
  <c r="E62" i="1" s="1"/>
  <c r="H62" i="1" s="1"/>
  <c r="I62" i="1" s="1"/>
  <c r="J62" i="1" s="1"/>
  <c r="G47" i="1"/>
  <c r="E47" i="1" s="1"/>
  <c r="H47" i="1" s="1"/>
  <c r="I47" i="1" s="1"/>
  <c r="J47" i="1" s="1"/>
  <c r="G114" i="1"/>
  <c r="E114" i="1" s="1"/>
  <c r="H114" i="1" s="1"/>
  <c r="I114" i="1" s="1"/>
  <c r="J114" i="1" s="1"/>
  <c r="G150" i="1"/>
  <c r="G46" i="1"/>
  <c r="E46" i="1" s="1"/>
  <c r="H46" i="1" s="1"/>
  <c r="I46" i="1" s="1"/>
  <c r="J46" i="1" s="1"/>
  <c r="G103" i="1"/>
  <c r="E103" i="1" s="1"/>
  <c r="H103" i="1" s="1"/>
  <c r="I103" i="1" s="1"/>
  <c r="J103" i="1" s="1"/>
  <c r="G89" i="1"/>
  <c r="E89" i="1" s="1"/>
  <c r="H89" i="1" s="1"/>
  <c r="I89" i="1" s="1"/>
  <c r="J89" i="1" s="1"/>
  <c r="G43" i="1"/>
  <c r="E43" i="1" s="1"/>
  <c r="H43" i="1" s="1"/>
  <c r="I43" i="1" s="1"/>
  <c r="J43" i="1" s="1"/>
  <c r="G123" i="2"/>
  <c r="E123" i="2" s="1"/>
  <c r="H123" i="2" s="1"/>
  <c r="I123" i="2" s="1"/>
  <c r="J123" i="2" s="1"/>
  <c r="G91" i="2"/>
  <c r="E91" i="2" s="1"/>
  <c r="H91" i="2" s="1"/>
  <c r="I91" i="2" s="1"/>
  <c r="J91" i="2" s="1"/>
  <c r="G60" i="2"/>
  <c r="E60" i="2" s="1"/>
  <c r="H60" i="2" s="1"/>
  <c r="I60" i="2" s="1"/>
  <c r="J60" i="2" s="1"/>
  <c r="G140" i="2"/>
  <c r="E140" i="2" s="1"/>
  <c r="H140" i="2" s="1"/>
  <c r="I140" i="2" s="1"/>
  <c r="J140" i="2" s="1"/>
  <c r="G108" i="2"/>
  <c r="E108" i="2" s="1"/>
  <c r="H108" i="2" s="1"/>
  <c r="I108" i="2" s="1"/>
  <c r="J108" i="2" s="1"/>
  <c r="G76" i="2"/>
  <c r="E76" i="2" s="1"/>
  <c r="H76" i="2" s="1"/>
  <c r="I76" i="2" s="1"/>
  <c r="J76" i="2" s="1"/>
  <c r="G129" i="2"/>
  <c r="E129" i="2" s="1"/>
  <c r="H129" i="2" s="1"/>
  <c r="I129" i="2" s="1"/>
  <c r="J129" i="2" s="1"/>
  <c r="G97" i="2"/>
  <c r="E97" i="2" s="1"/>
  <c r="H97" i="2" s="1"/>
  <c r="I97" i="2" s="1"/>
  <c r="J97" i="2" s="1"/>
  <c r="G66" i="2"/>
  <c r="E66" i="2" s="1"/>
  <c r="H66" i="2" s="1"/>
  <c r="I66" i="2" s="1"/>
  <c r="J66" i="2" s="1"/>
  <c r="G65" i="2"/>
  <c r="E65" i="2" s="1"/>
  <c r="H65" i="2" s="1"/>
  <c r="I65" i="2" s="1"/>
  <c r="J65" i="2" s="1"/>
  <c r="G70" i="2"/>
  <c r="E70" i="2" s="1"/>
  <c r="H70" i="2" s="1"/>
  <c r="I70" i="2" s="1"/>
  <c r="J70" i="2" s="1"/>
  <c r="G90" i="2"/>
  <c r="E90" i="2" s="1"/>
  <c r="H90" i="2" s="1"/>
  <c r="I90" i="2" s="1"/>
  <c r="J90" i="2" s="1"/>
  <c r="G94" i="2"/>
  <c r="E94" i="2" s="1"/>
  <c r="H94" i="2" s="1"/>
  <c r="I94" i="2" s="1"/>
  <c r="J94" i="2" s="1"/>
  <c r="G51" i="2"/>
  <c r="E51" i="2" s="1"/>
  <c r="H51" i="2" s="1"/>
  <c r="I51" i="2" s="1"/>
  <c r="J51" i="2" s="1"/>
  <c r="G112" i="2"/>
  <c r="E112" i="2" s="1"/>
  <c r="H112" i="2" s="1"/>
  <c r="I112" i="2" s="1"/>
  <c r="J112" i="2" s="1"/>
  <c r="G67" i="2"/>
  <c r="E67" i="2" s="1"/>
  <c r="H67" i="2" s="1"/>
  <c r="I67" i="2" s="1"/>
  <c r="J67" i="2" s="1"/>
  <c r="G151" i="2"/>
  <c r="G119" i="2"/>
  <c r="E119" i="2" s="1"/>
  <c r="H119" i="2" s="1"/>
  <c r="I119" i="2" s="1"/>
  <c r="J119" i="2" s="1"/>
  <c r="G87" i="2"/>
  <c r="E87" i="2" s="1"/>
  <c r="H87" i="2" s="1"/>
  <c r="I87" i="2" s="1"/>
  <c r="J87" i="2" s="1"/>
  <c r="G56" i="2"/>
  <c r="E56" i="2" s="1"/>
  <c r="H56" i="2" s="1"/>
  <c r="I56" i="2" s="1"/>
  <c r="J56" i="2" s="1"/>
  <c r="G136" i="2"/>
  <c r="E136" i="2" s="1"/>
  <c r="H136" i="2" s="1"/>
  <c r="I136" i="2" s="1"/>
  <c r="J136" i="2" s="1"/>
  <c r="G104" i="2"/>
  <c r="E104" i="2" s="1"/>
  <c r="H104" i="2" s="1"/>
  <c r="I104" i="2" s="1"/>
  <c r="J104" i="2" s="1"/>
  <c r="G72" i="2"/>
  <c r="E72" i="2" s="1"/>
  <c r="H72" i="2" s="1"/>
  <c r="I72" i="2" s="1"/>
  <c r="J72" i="2" s="1"/>
  <c r="G125" i="2"/>
  <c r="E125" i="2" s="1"/>
  <c r="H125" i="2" s="1"/>
  <c r="I125" i="2" s="1"/>
  <c r="J125" i="2" s="1"/>
  <c r="G93" i="2"/>
  <c r="E93" i="2" s="1"/>
  <c r="H93" i="2" s="1"/>
  <c r="I93" i="2" s="1"/>
  <c r="J93" i="2" s="1"/>
  <c r="G62" i="2"/>
  <c r="E62" i="2" s="1"/>
  <c r="H62" i="2" s="1"/>
  <c r="I62" i="2" s="1"/>
  <c r="J62" i="2" s="1"/>
  <c r="G63" i="2"/>
  <c r="E63" i="2" s="1"/>
  <c r="H63" i="2" s="1"/>
  <c r="I63" i="2" s="1"/>
  <c r="J63" i="2" s="1"/>
  <c r="G61" i="2"/>
  <c r="E61" i="2" s="1"/>
  <c r="H61" i="2" s="1"/>
  <c r="I61" i="2" s="1"/>
  <c r="J61" i="2" s="1"/>
  <c r="G57" i="2"/>
  <c r="E57" i="2" s="1"/>
  <c r="H57" i="2" s="1"/>
  <c r="I57" i="2" s="1"/>
  <c r="J57" i="2" s="1"/>
  <c r="G138" i="2"/>
  <c r="E138" i="2" s="1"/>
  <c r="H138" i="2" s="1"/>
  <c r="I138" i="2" s="1"/>
  <c r="J138" i="2" s="1"/>
  <c r="G42" i="2"/>
  <c r="E42" i="2" s="1"/>
  <c r="H42" i="2" s="1"/>
  <c r="G95" i="2"/>
  <c r="E95" i="2" s="1"/>
  <c r="H95" i="2" s="1"/>
  <c r="I95" i="2" s="1"/>
  <c r="J95" i="2" s="1"/>
  <c r="G101" i="2"/>
  <c r="E101" i="2" s="1"/>
  <c r="H101" i="2" s="1"/>
  <c r="I101" i="2" s="1"/>
  <c r="J101" i="2" s="1"/>
  <c r="G147" i="2"/>
  <c r="G115" i="2"/>
  <c r="E115" i="2" s="1"/>
  <c r="H115" i="2" s="1"/>
  <c r="I115" i="2" s="1"/>
  <c r="J115" i="2" s="1"/>
  <c r="G83" i="2"/>
  <c r="E83" i="2" s="1"/>
  <c r="H83" i="2" s="1"/>
  <c r="I83" i="2" s="1"/>
  <c r="J83" i="2" s="1"/>
  <c r="G52" i="2"/>
  <c r="E52" i="2" s="1"/>
  <c r="H52" i="2" s="1"/>
  <c r="I52" i="2" s="1"/>
  <c r="J52" i="2" s="1"/>
  <c r="G132" i="2"/>
  <c r="E132" i="2" s="1"/>
  <c r="H132" i="2" s="1"/>
  <c r="I132" i="2" s="1"/>
  <c r="J132" i="2" s="1"/>
  <c r="G100" i="2"/>
  <c r="E100" i="2" s="1"/>
  <c r="H100" i="2" s="1"/>
  <c r="I100" i="2" s="1"/>
  <c r="J100" i="2" s="1"/>
  <c r="G153" i="2"/>
  <c r="E153" i="2" s="1"/>
  <c r="H153" i="2" s="1"/>
  <c r="I153" i="2" s="1"/>
  <c r="J153" i="2" s="1"/>
  <c r="G121" i="2"/>
  <c r="E121" i="2" s="1"/>
  <c r="H121" i="2" s="1"/>
  <c r="I121" i="2" s="1"/>
  <c r="J121" i="2" s="1"/>
  <c r="G89" i="2"/>
  <c r="E89" i="2" s="1"/>
  <c r="H89" i="2" s="1"/>
  <c r="I89" i="2" s="1"/>
  <c r="J89" i="2" s="1"/>
  <c r="G58" i="2"/>
  <c r="E58" i="2" s="1"/>
  <c r="H58" i="2" s="1"/>
  <c r="I58" i="2" s="1"/>
  <c r="J58" i="2" s="1"/>
  <c r="G49" i="2"/>
  <c r="E49" i="2" s="1"/>
  <c r="H49" i="2" s="1"/>
  <c r="I49" i="2" s="1"/>
  <c r="J49" i="2" s="1"/>
  <c r="G142" i="2"/>
  <c r="G50" i="2"/>
  <c r="E50" i="2" s="1"/>
  <c r="H50" i="2" s="1"/>
  <c r="I50" i="2" s="1"/>
  <c r="J50" i="2" s="1"/>
  <c r="G130" i="2"/>
  <c r="E130" i="2" s="1"/>
  <c r="H130" i="2" s="1"/>
  <c r="I130" i="2" s="1"/>
  <c r="J130" i="2" s="1"/>
  <c r="G106" i="2"/>
  <c r="E106" i="2" s="1"/>
  <c r="H106" i="2" s="1"/>
  <c r="I106" i="2" s="1"/>
  <c r="J106" i="2" s="1"/>
  <c r="G133" i="2"/>
  <c r="E133" i="2" s="1"/>
  <c r="H133" i="2" s="1"/>
  <c r="I133" i="2" s="1"/>
  <c r="J133" i="2" s="1"/>
  <c r="G126" i="2"/>
  <c r="E126" i="2" s="1"/>
  <c r="H126" i="2" s="1"/>
  <c r="I126" i="2" s="1"/>
  <c r="J126" i="2" s="1"/>
  <c r="G143" i="2"/>
  <c r="G111" i="2"/>
  <c r="E111" i="2" s="1"/>
  <c r="H111" i="2" s="1"/>
  <c r="I111" i="2" s="1"/>
  <c r="J111" i="2" s="1"/>
  <c r="G79" i="2"/>
  <c r="E79" i="2" s="1"/>
  <c r="H79" i="2" s="1"/>
  <c r="I79" i="2" s="1"/>
  <c r="J79" i="2" s="1"/>
  <c r="G48" i="2"/>
  <c r="E48" i="2" s="1"/>
  <c r="H48" i="2" s="1"/>
  <c r="I48" i="2" s="1"/>
  <c r="J48" i="2" s="1"/>
  <c r="G128" i="2"/>
  <c r="E128" i="2" s="1"/>
  <c r="H128" i="2" s="1"/>
  <c r="I128" i="2" s="1"/>
  <c r="J128" i="2" s="1"/>
  <c r="G96" i="2"/>
  <c r="E96" i="2" s="1"/>
  <c r="H96" i="2" s="1"/>
  <c r="I96" i="2" s="1"/>
  <c r="J96" i="2" s="1"/>
  <c r="G149" i="2"/>
  <c r="G117" i="2"/>
  <c r="E117" i="2" s="1"/>
  <c r="H117" i="2" s="1"/>
  <c r="I117" i="2" s="1"/>
  <c r="J117" i="2" s="1"/>
  <c r="G85" i="2"/>
  <c r="E85" i="2" s="1"/>
  <c r="H85" i="2" s="1"/>
  <c r="I85" i="2" s="1"/>
  <c r="J85" i="2" s="1"/>
  <c r="G54" i="2"/>
  <c r="E54" i="2" s="1"/>
  <c r="H54" i="2" s="1"/>
  <c r="I54" i="2" s="1"/>
  <c r="J54" i="2" s="1"/>
  <c r="G46" i="2"/>
  <c r="E46" i="2" s="1"/>
  <c r="H46" i="2" s="1"/>
  <c r="I46" i="2" s="1"/>
  <c r="J46" i="2" s="1"/>
  <c r="G118" i="2"/>
  <c r="E118" i="2" s="1"/>
  <c r="H118" i="2" s="1"/>
  <c r="I118" i="2" s="1"/>
  <c r="J118" i="2" s="1"/>
  <c r="G47" i="2"/>
  <c r="E47" i="2" s="1"/>
  <c r="H47" i="2" s="1"/>
  <c r="I47" i="2" s="1"/>
  <c r="J47" i="2" s="1"/>
  <c r="G98" i="2"/>
  <c r="E98" i="2" s="1"/>
  <c r="H98" i="2" s="1"/>
  <c r="I98" i="2" s="1"/>
  <c r="J98" i="2" s="1"/>
  <c r="G74" i="2"/>
  <c r="E74" i="2" s="1"/>
  <c r="H74" i="2" s="1"/>
  <c r="I74" i="2" s="1"/>
  <c r="J74" i="2" s="1"/>
  <c r="G64" i="2"/>
  <c r="E64" i="2" s="1"/>
  <c r="H64" i="2" s="1"/>
  <c r="I64" i="2" s="1"/>
  <c r="J64" i="2" s="1"/>
  <c r="G102" i="2"/>
  <c r="E102" i="2" s="1"/>
  <c r="H102" i="2" s="1"/>
  <c r="I102" i="2" s="1"/>
  <c r="J102" i="2" s="1"/>
  <c r="G139" i="2"/>
  <c r="E139" i="2" s="1"/>
  <c r="H139" i="2" s="1"/>
  <c r="I139" i="2" s="1"/>
  <c r="J139" i="2" s="1"/>
  <c r="G107" i="2"/>
  <c r="E107" i="2" s="1"/>
  <c r="H107" i="2" s="1"/>
  <c r="I107" i="2" s="1"/>
  <c r="J107" i="2" s="1"/>
  <c r="G75" i="2"/>
  <c r="E75" i="2" s="1"/>
  <c r="H75" i="2" s="1"/>
  <c r="I75" i="2" s="1"/>
  <c r="J75" i="2" s="1"/>
  <c r="G44" i="2"/>
  <c r="E44" i="2" s="1"/>
  <c r="H44" i="2" s="1"/>
  <c r="I44" i="2" s="1"/>
  <c r="J44" i="2" s="1"/>
  <c r="G124" i="2"/>
  <c r="E124" i="2" s="1"/>
  <c r="H124" i="2" s="1"/>
  <c r="I124" i="2" s="1"/>
  <c r="J124" i="2" s="1"/>
  <c r="G92" i="2"/>
  <c r="E92" i="2" s="1"/>
  <c r="H92" i="2" s="1"/>
  <c r="I92" i="2" s="1"/>
  <c r="J92" i="2" s="1"/>
  <c r="G145" i="2"/>
  <c r="G113" i="2"/>
  <c r="E113" i="2" s="1"/>
  <c r="H113" i="2" s="1"/>
  <c r="I113" i="2" s="1"/>
  <c r="J113" i="2" s="1"/>
  <c r="G81" i="2"/>
  <c r="E81" i="2" s="1"/>
  <c r="H81" i="2" s="1"/>
  <c r="I81" i="2" s="1"/>
  <c r="J81" i="2" s="1"/>
  <c r="G110" i="2"/>
  <c r="E110" i="2" s="1"/>
  <c r="H110" i="2" s="1"/>
  <c r="I110" i="2" s="1"/>
  <c r="J110" i="2" s="1"/>
  <c r="G43" i="2"/>
  <c r="E43" i="2" s="1"/>
  <c r="H43" i="2" s="1"/>
  <c r="G86" i="2"/>
  <c r="E86" i="2" s="1"/>
  <c r="H86" i="2" s="1"/>
  <c r="I86" i="2" s="1"/>
  <c r="J86" i="2" s="1"/>
  <c r="G55" i="2"/>
  <c r="E55" i="2" s="1"/>
  <c r="H55" i="2" s="1"/>
  <c r="I55" i="2" s="1"/>
  <c r="J55" i="2" s="1"/>
  <c r="G53" i="2"/>
  <c r="E53" i="2" s="1"/>
  <c r="H53" i="2" s="1"/>
  <c r="I53" i="2" s="1"/>
  <c r="J53" i="2" s="1"/>
  <c r="G144" i="2"/>
  <c r="G82" i="2"/>
  <c r="E82" i="2" s="1"/>
  <c r="H82" i="2" s="1"/>
  <c r="I82" i="2" s="1"/>
  <c r="J82" i="2" s="1"/>
  <c r="G135" i="2"/>
  <c r="E135" i="2" s="1"/>
  <c r="H135" i="2" s="1"/>
  <c r="I135" i="2" s="1"/>
  <c r="J135" i="2" s="1"/>
  <c r="G103" i="2"/>
  <c r="E103" i="2" s="1"/>
  <c r="H103" i="2" s="1"/>
  <c r="I103" i="2" s="1"/>
  <c r="J103" i="2" s="1"/>
  <c r="G71" i="2"/>
  <c r="E71" i="2" s="1"/>
  <c r="H71" i="2" s="1"/>
  <c r="I71" i="2" s="1"/>
  <c r="J71" i="2" s="1"/>
  <c r="G152" i="2"/>
  <c r="E152" i="2" s="1"/>
  <c r="H152" i="2" s="1"/>
  <c r="I152" i="2" s="1"/>
  <c r="J152" i="2" s="1"/>
  <c r="G120" i="2"/>
  <c r="E120" i="2" s="1"/>
  <c r="H120" i="2" s="1"/>
  <c r="I120" i="2" s="1"/>
  <c r="J120" i="2" s="1"/>
  <c r="G88" i="2"/>
  <c r="E88" i="2" s="1"/>
  <c r="H88" i="2" s="1"/>
  <c r="I88" i="2" s="1"/>
  <c r="J88" i="2" s="1"/>
  <c r="G141" i="2"/>
  <c r="G109" i="2"/>
  <c r="E109" i="2" s="1"/>
  <c r="H109" i="2" s="1"/>
  <c r="I109" i="2" s="1"/>
  <c r="J109" i="2" s="1"/>
  <c r="G77" i="2"/>
  <c r="E77" i="2" s="1"/>
  <c r="H77" i="2" s="1"/>
  <c r="I77" i="2" s="1"/>
  <c r="J77" i="2" s="1"/>
  <c r="G78" i="2"/>
  <c r="E78" i="2" s="1"/>
  <c r="H78" i="2" s="1"/>
  <c r="I78" i="2" s="1"/>
  <c r="J78" i="2" s="1"/>
  <c r="G154" i="2"/>
  <c r="E154" i="2" s="1"/>
  <c r="H154" i="2" s="1"/>
  <c r="I154" i="2" s="1"/>
  <c r="J154" i="2" s="1"/>
  <c r="G59" i="2"/>
  <c r="E59" i="2" s="1"/>
  <c r="H59" i="2" s="1"/>
  <c r="I59" i="2" s="1"/>
  <c r="J59" i="2" s="1"/>
  <c r="G45" i="2"/>
  <c r="E45" i="2" s="1"/>
  <c r="H45" i="2" s="1"/>
  <c r="I45" i="2" s="1"/>
  <c r="J45" i="2" s="1"/>
  <c r="G146" i="2"/>
  <c r="G127" i="2"/>
  <c r="E127" i="2" s="1"/>
  <c r="H127" i="2" s="1"/>
  <c r="I127" i="2" s="1"/>
  <c r="J127" i="2" s="1"/>
  <c r="G69" i="2"/>
  <c r="E69" i="2" s="1"/>
  <c r="H69" i="2" s="1"/>
  <c r="I69" i="2" s="1"/>
  <c r="J69" i="2" s="1"/>
  <c r="G131" i="2"/>
  <c r="E131" i="2" s="1"/>
  <c r="H131" i="2" s="1"/>
  <c r="I131" i="2" s="1"/>
  <c r="J131" i="2" s="1"/>
  <c r="G99" i="2"/>
  <c r="E99" i="2" s="1"/>
  <c r="H99" i="2" s="1"/>
  <c r="I99" i="2" s="1"/>
  <c r="J99" i="2" s="1"/>
  <c r="G148" i="2"/>
  <c r="E148" i="2" s="1"/>
  <c r="H148" i="2" s="1"/>
  <c r="I148" i="2" s="1"/>
  <c r="J148" i="2" s="1"/>
  <c r="G116" i="2"/>
  <c r="E116" i="2" s="1"/>
  <c r="H116" i="2" s="1"/>
  <c r="I116" i="2" s="1"/>
  <c r="J116" i="2" s="1"/>
  <c r="G84" i="2"/>
  <c r="E84" i="2" s="1"/>
  <c r="H84" i="2" s="1"/>
  <c r="I84" i="2" s="1"/>
  <c r="J84" i="2" s="1"/>
  <c r="G137" i="2"/>
  <c r="E137" i="2" s="1"/>
  <c r="H137" i="2" s="1"/>
  <c r="I137" i="2" s="1"/>
  <c r="J137" i="2" s="1"/>
  <c r="G105" i="2"/>
  <c r="E105" i="2" s="1"/>
  <c r="H105" i="2" s="1"/>
  <c r="I105" i="2" s="1"/>
  <c r="J105" i="2" s="1"/>
  <c r="G73" i="2"/>
  <c r="E73" i="2" s="1"/>
  <c r="H73" i="2" s="1"/>
  <c r="I73" i="2" s="1"/>
  <c r="J73" i="2" s="1"/>
  <c r="G68" i="2"/>
  <c r="E68" i="2" s="1"/>
  <c r="H68" i="2" s="1"/>
  <c r="I68" i="2" s="1"/>
  <c r="J68" i="2" s="1"/>
  <c r="G114" i="2"/>
  <c r="E114" i="2" s="1"/>
  <c r="H114" i="2" s="1"/>
  <c r="I114" i="2" s="1"/>
  <c r="J114" i="2" s="1"/>
  <c r="G41" i="2"/>
  <c r="E41" i="2" s="1"/>
  <c r="H41" i="2" s="1"/>
  <c r="G150" i="2"/>
  <c r="E150" i="2" s="1"/>
  <c r="H150" i="2" s="1"/>
  <c r="I150" i="2" s="1"/>
  <c r="J150" i="2" s="1"/>
  <c r="G134" i="2"/>
  <c r="E134" i="2" s="1"/>
  <c r="H134" i="2" s="1"/>
  <c r="I134" i="2" s="1"/>
  <c r="J134" i="2" s="1"/>
  <c r="G80" i="2"/>
  <c r="E80" i="2" s="1"/>
  <c r="H80" i="2" s="1"/>
  <c r="I80" i="2" s="1"/>
  <c r="J80" i="2" s="1"/>
  <c r="G122" i="2"/>
  <c r="E122" i="2" s="1"/>
  <c r="H122" i="2" s="1"/>
  <c r="I122" i="2" s="1"/>
  <c r="J122" i="2" s="1"/>
  <c r="E134" i="1"/>
  <c r="H134" i="1" s="1"/>
  <c r="I134" i="1" s="1"/>
  <c r="J134" i="1" s="1"/>
  <c r="E145" i="1"/>
  <c r="H145" i="1" s="1"/>
  <c r="I145" i="1" s="1"/>
  <c r="J145" i="1" s="1"/>
  <c r="E144" i="1"/>
  <c r="H144" i="1" s="1"/>
  <c r="I144" i="1" s="1"/>
  <c r="J144" i="1" s="1"/>
  <c r="E148" i="1"/>
  <c r="H148" i="1" s="1"/>
  <c r="I148" i="1" s="1"/>
  <c r="J148" i="1" s="1"/>
  <c r="E150" i="1"/>
  <c r="H150" i="1" s="1"/>
  <c r="I150" i="1" s="1"/>
  <c r="J150" i="1" s="1"/>
  <c r="E139" i="1"/>
  <c r="H139" i="1" s="1"/>
  <c r="I139" i="1" s="1"/>
  <c r="J139" i="1" s="1"/>
  <c r="E142" i="1"/>
  <c r="H142" i="1" s="1"/>
  <c r="I142" i="1" s="1"/>
  <c r="J142" i="1" s="1"/>
  <c r="E143" i="1"/>
  <c r="H143" i="1" s="1"/>
  <c r="I143" i="1" s="1"/>
  <c r="J143" i="1" s="1"/>
  <c r="E136" i="1"/>
  <c r="H136" i="1" s="1"/>
  <c r="I136" i="1" s="1"/>
  <c r="J136" i="1" s="1"/>
  <c r="E144" i="2"/>
  <c r="H144" i="2" s="1"/>
  <c r="I144" i="2" s="1"/>
  <c r="J144" i="2" s="1"/>
  <c r="E146" i="2"/>
  <c r="H146" i="2" s="1"/>
  <c r="I146" i="2" s="1"/>
  <c r="J146" i="2" s="1"/>
  <c r="E141" i="2"/>
  <c r="H141" i="2" s="1"/>
  <c r="I141" i="2" s="1"/>
  <c r="J141" i="2" s="1"/>
  <c r="E145" i="2"/>
  <c r="H145" i="2" s="1"/>
  <c r="I145" i="2" s="1"/>
  <c r="J145" i="2" s="1"/>
  <c r="E149" i="2"/>
  <c r="H149" i="2" s="1"/>
  <c r="I149" i="2" s="1"/>
  <c r="J149" i="2" s="1"/>
  <c r="E143" i="2"/>
  <c r="H143" i="2" s="1"/>
  <c r="I143" i="2" s="1"/>
  <c r="J143" i="2" s="1"/>
  <c r="E142" i="2"/>
  <c r="H142" i="2" s="1"/>
  <c r="I142" i="2" s="1"/>
  <c r="J142" i="2" s="1"/>
  <c r="E147" i="2"/>
  <c r="H147" i="2" s="1"/>
  <c r="I147" i="2" s="1"/>
  <c r="J147" i="2" s="1"/>
  <c r="E151" i="2"/>
  <c r="H151" i="2" s="1"/>
  <c r="I151" i="2" s="1"/>
  <c r="J151" i="2" s="1"/>
  <c r="I42" i="1" l="1"/>
  <c r="J42" i="1" s="1"/>
  <c r="J42" i="2"/>
  <c r="J43" i="2"/>
  <c r="I156" i="1"/>
  <c r="J41" i="1"/>
  <c r="H156" i="1"/>
  <c r="I156" i="2"/>
  <c r="J41" i="2"/>
  <c r="H156" i="2"/>
  <c r="J156" i="1" l="1"/>
  <c r="J156" i="2"/>
</calcChain>
</file>

<file path=xl/sharedStrings.xml><?xml version="1.0" encoding="utf-8"?>
<sst xmlns="http://schemas.openxmlformats.org/spreadsheetml/2006/main" count="440" uniqueCount="141">
  <si>
    <t>Utility ID</t>
  </si>
  <si>
    <t>Utility Name</t>
  </si>
  <si>
    <t>Plant Code</t>
  </si>
  <si>
    <t>Plant Name</t>
  </si>
  <si>
    <t>State</t>
  </si>
  <si>
    <t>County</t>
  </si>
  <si>
    <t xml:space="preserve"> Unit ID</t>
  </si>
  <si>
    <t>Evergy Metro</t>
  </si>
  <si>
    <t>Iatan</t>
  </si>
  <si>
    <t>MO</t>
  </si>
  <si>
    <t>Platte</t>
  </si>
  <si>
    <t>City Utilities of Springfield - (MO)</t>
  </si>
  <si>
    <t>John Twitty Energy Center</t>
  </si>
  <si>
    <t>Greene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</si>
  <si>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Under 10 CSR 10-6.372(3)(B)3. a unit is eligible for a NUSA allowance allocation in 2017 and thereafter.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</si>
  <si>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Units that are eligible to receive allowances from the NUSA include those in (3)(B)3.A.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</si>
  <si>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Information obtained from EPA CAMD's Allowance Management System.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</si>
  <si>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Under 10 CSR 10-6.372(3)(B)3.F. if the amount of allowances in the NUSA is greater than the sum of all new unit’s emissions then the allocation a unit may receive </t>
    </r>
  </si>
  <si>
    <r>
      <t xml:space="preserve">   is an amount equal to the unit’s total tons of 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emissions during the previous control period.</t>
    </r>
  </si>
  <si>
    <t>Missouri Trading Budget for 2017 and Thereafter:</t>
  </si>
  <si>
    <t>* Codified at 40 CFR 97.410(a)(11)(iv)</t>
  </si>
  <si>
    <t>Missouri New Unit Set-Aside Budget for 2017 and Thereafter:</t>
  </si>
  <si>
    <t>* Codified at 40 CFR 97.410(a)(11)(v)</t>
  </si>
  <si>
    <t>Missouri Existing Unit Federal Budget</t>
  </si>
  <si>
    <t>Source ID</t>
  </si>
  <si>
    <t>Unit ID</t>
  </si>
  <si>
    <r>
      <t>TR NO</t>
    </r>
    <r>
      <rPr>
        <b/>
        <vertAlign val="subscript"/>
        <sz val="10"/>
        <color rgb="FF000000"/>
        <rFont val="Calibri"/>
        <family val="2"/>
        <scheme val="minor"/>
      </rPr>
      <t>x</t>
    </r>
    <r>
      <rPr>
        <b/>
        <sz val="10"/>
        <color rgb="FF000000"/>
        <rFont val="Calibri"/>
        <family val="2"/>
        <scheme val="minor"/>
      </rPr>
      <t xml:space="preserve"> Annual unit allowances (tons)</t>
    </r>
    <r>
      <rPr>
        <b/>
        <vertAlign val="superscript"/>
        <sz val="10"/>
        <color rgb="FF000000"/>
        <rFont val="Calibri"/>
        <family val="2"/>
        <scheme val="minor"/>
      </rPr>
      <t>1</t>
    </r>
  </si>
  <si>
    <r>
      <t>Multiplier</t>
    </r>
    <r>
      <rPr>
        <b/>
        <vertAlign val="superscript"/>
        <sz val="10"/>
        <color rgb="FF000000"/>
        <rFont val="Calibri"/>
        <family val="2"/>
        <scheme val="minor"/>
      </rPr>
      <t>2</t>
    </r>
  </si>
  <si>
    <t>Existing Budget</t>
  </si>
  <si>
    <t>NUSA Budget Leftover</t>
  </si>
  <si>
    <r>
      <t>Initial Allocation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</si>
  <si>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Adjusted Allocation</t>
    </r>
    <r>
      <rPr>
        <b/>
        <vertAlign val="superscript"/>
        <sz val="10"/>
        <color theme="1"/>
        <rFont val="Calibri"/>
        <family val="2"/>
        <scheme val="minor"/>
      </rPr>
      <t>4</t>
    </r>
  </si>
  <si>
    <t>Labadie</t>
  </si>
  <si>
    <t>Thomas Hill Energy Center</t>
  </si>
  <si>
    <t>MB3</t>
  </si>
  <si>
    <t>Hawthorn</t>
  </si>
  <si>
    <t>5A</t>
  </si>
  <si>
    <t>New Madrid Power Plant</t>
  </si>
  <si>
    <t>Rush Island</t>
  </si>
  <si>
    <t>Sioux</t>
  </si>
  <si>
    <t>Meramec</t>
  </si>
  <si>
    <t>Sibley</t>
  </si>
  <si>
    <t>MB2</t>
  </si>
  <si>
    <t>Sikeston</t>
  </si>
  <si>
    <t>Asbury</t>
  </si>
  <si>
    <t>MB1</t>
  </si>
  <si>
    <t>Montrose</t>
  </si>
  <si>
    <t>James River</t>
  </si>
  <si>
    <t>Lake Road</t>
  </si>
  <si>
    <t>Blue Valley</t>
  </si>
  <si>
    <t>State Line (MO)</t>
  </si>
  <si>
    <t>2-2</t>
  </si>
  <si>
    <t>2-1</t>
  </si>
  <si>
    <t>Dogwood Energy Facility</t>
  </si>
  <si>
    <t>CT-1</t>
  </si>
  <si>
    <t>St. Francis Power Plant</t>
  </si>
  <si>
    <t>CT-2</t>
  </si>
  <si>
    <t>South Harper Peaking Facility</t>
  </si>
  <si>
    <t>GT2</t>
  </si>
  <si>
    <t>Empire District Elec Co Energy Ctr</t>
  </si>
  <si>
    <t>4A</t>
  </si>
  <si>
    <t>4B</t>
  </si>
  <si>
    <t>3A</t>
  </si>
  <si>
    <t>3B</t>
  </si>
  <si>
    <t>Peno Creek Energy Center</t>
  </si>
  <si>
    <t>CT1A</t>
  </si>
  <si>
    <t>CT3A</t>
  </si>
  <si>
    <t>CT3B</t>
  </si>
  <si>
    <t>McCartney Generating Station</t>
  </si>
  <si>
    <t>MGS1A</t>
  </si>
  <si>
    <t>MGS1B</t>
  </si>
  <si>
    <t>MGS2A</t>
  </si>
  <si>
    <t>MGS2B</t>
  </si>
  <si>
    <t>CT1B</t>
  </si>
  <si>
    <t>CT2A</t>
  </si>
  <si>
    <t>CT4A</t>
  </si>
  <si>
    <t>CT4B</t>
  </si>
  <si>
    <t>CT2B</t>
  </si>
  <si>
    <t>Essex Power Plant</t>
  </si>
  <si>
    <t>Greenwood Energy Center</t>
  </si>
  <si>
    <t>GT1</t>
  </si>
  <si>
    <t>Holden Power Plant</t>
  </si>
  <si>
    <t>Nodaway Power Plant</t>
  </si>
  <si>
    <t>Audrain Power Plant</t>
  </si>
  <si>
    <t>CT1</t>
  </si>
  <si>
    <t>CT2</t>
  </si>
  <si>
    <t>CT3</t>
  </si>
  <si>
    <t>CT4</t>
  </si>
  <si>
    <t>Chillicothe</t>
  </si>
  <si>
    <t>GT1A</t>
  </si>
  <si>
    <t>Columbia Energy Center (MO)</t>
  </si>
  <si>
    <t>CT02</t>
  </si>
  <si>
    <t>Higginsville Municipal Power Plant</t>
  </si>
  <si>
    <t>GT5</t>
  </si>
  <si>
    <t>CT5</t>
  </si>
  <si>
    <t>CT6</t>
  </si>
  <si>
    <t>CT7</t>
  </si>
  <si>
    <t>CT8</t>
  </si>
  <si>
    <t>CT01</t>
  </si>
  <si>
    <t>CT03</t>
  </si>
  <si>
    <t>CT04</t>
  </si>
  <si>
    <t>Northeast Generating Station</t>
  </si>
  <si>
    <t>Ralph Green Station</t>
  </si>
  <si>
    <t>GT1B</t>
  </si>
  <si>
    <t>GT2A</t>
  </si>
  <si>
    <t>GT2B</t>
  </si>
  <si>
    <t>Columbia</t>
  </si>
  <si>
    <t>Fairgrounds</t>
  </si>
  <si>
    <t>Mexico</t>
  </si>
  <si>
    <t>Moberly</t>
  </si>
  <si>
    <t>Moreau</t>
  </si>
  <si>
    <t>Total</t>
  </si>
  <si>
    <r>
      <rPr>
        <vertAlign val="super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Information retreived from Table I of 10 CSR 10-6.372.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</si>
  <si>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Under (3)(B)3.J., if there are extra allowances leftover from the NUSA, then the multiplier is simply the extra allowances leftover from</t>
    </r>
  </si>
  <si>
    <t xml:space="preserve">   the NUSA divided by the total allowances available in Table I.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</si>
  <si>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The Initial Allocation is the product of the Multiplier multiplied by the allowances for each unit in Table I.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</si>
  <si>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Due to rounding, sometimes the sum of the Initial Allocation does not equal the exact amount of allowances available for allocation.</t>
    </r>
  </si>
  <si>
    <t xml:space="preserve">   In this case, the Initial Allocations are adjusted per (3)(B)3.L.(II) so that the sum of the Adjusted Allocation matches the exact number of</t>
  </si>
  <si>
    <t xml:space="preserve">   allowances available for allocation.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</si>
  <si>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Under 10 CSR 10-6.376(3)(B)3. a unit is eligible for a NUSA allowance allocation in 2017 and thereafter.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</si>
  <si>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Under 10 CSR 10-6.376(3)(B)3.F. if the amount of allowances in the NUSA is greater than the sum of all new unit’s emissions then the allocation a unit may receive </t>
    </r>
  </si>
  <si>
    <r>
      <t xml:space="preserve">   is an amount equal to the unit’s total tons of SO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emissions during the previous control period.</t>
    </r>
  </si>
  <si>
    <t>* Codified at 40 CFR 97.610(a)(7)(iv)</t>
  </si>
  <si>
    <t>* Codified at 40 CFR 97.610(a)(7)(v)</t>
  </si>
  <si>
    <r>
      <t>TR SO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Annual unit allowances (tons)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</si>
  <si>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Multiplier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</si>
  <si>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rPr>
        <vertAlign val="super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Information retreived from Table I of 10 CSR 10-6.376.</t>
    </r>
  </si>
  <si>
    <r>
      <t xml:space="preserve">2 </t>
    </r>
    <r>
      <rPr>
        <sz val="11"/>
        <color theme="1"/>
        <rFont val="Calibri"/>
        <family val="2"/>
        <scheme val="minor"/>
      </rPr>
      <t>Under (3)(B)3.J., if there are extra allowances leftover from the NUSA, then the multiplier is simply the extra allowances leftover from</t>
    </r>
  </si>
  <si>
    <t xml:space="preserve">  the NUSA divided by the total allowances available in Table I.</t>
  </si>
  <si>
    <r>
      <t>NO</t>
    </r>
    <r>
      <rPr>
        <b/>
        <vertAlign val="subscript"/>
        <sz val="14"/>
        <color theme="1"/>
        <rFont val="Calibri"/>
        <family val="2"/>
        <scheme val="minor"/>
      </rPr>
      <t>x</t>
    </r>
    <r>
      <rPr>
        <b/>
        <sz val="14"/>
        <color theme="1"/>
        <rFont val="Calibri"/>
        <family val="2"/>
        <scheme val="minor"/>
      </rPr>
      <t xml:space="preserve"> Annual Program New Unit Set-Aside (NUSA)</t>
    </r>
    <r>
      <rPr>
        <b/>
        <vertAlign val="superscript"/>
        <sz val="14"/>
        <color theme="1"/>
        <rFont val="Calibri"/>
        <family val="2"/>
        <scheme val="minor"/>
      </rPr>
      <t>1,2</t>
    </r>
    <r>
      <rPr>
        <b/>
        <sz val="14"/>
        <color theme="1"/>
        <rFont val="Calibri"/>
        <family val="2"/>
        <scheme val="minor"/>
      </rPr>
      <t xml:space="preserve"> Allowance Allocations for the 2024 Control Period</t>
    </r>
  </si>
  <si>
    <r>
      <t>Final Allocation for 2024 
control period (tons)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</si>
  <si>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 xml:space="preserve"> 2023 NO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emissions (tons)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</si>
  <si>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NO</t>
    </r>
    <r>
      <rPr>
        <b/>
        <vertAlign val="subscript"/>
        <sz val="14"/>
        <color theme="1"/>
        <rFont val="Calibri"/>
        <family val="2"/>
        <scheme val="minor"/>
      </rPr>
      <t>x</t>
    </r>
    <r>
      <rPr>
        <b/>
        <sz val="14"/>
        <color theme="1"/>
        <rFont val="Calibri"/>
        <family val="2"/>
        <scheme val="minor"/>
      </rPr>
      <t xml:space="preserve"> Annual Program New Unit Set-Aside (NUSA) Allowance Allocations for the 2024 Control Period from Unused NUSA Allowances for Existing Units</t>
    </r>
  </si>
  <si>
    <t>Allowances Available in the NUSA  for Missouri for 2024:</t>
  </si>
  <si>
    <t>Allowances Allocated From the NUSA for 2024:</t>
  </si>
  <si>
    <t>Remaining NUSA Allowances Allocated to Existing Units for 2024:</t>
  </si>
  <si>
    <t>Final Allocation from NUSA for 2024</t>
  </si>
  <si>
    <r>
      <t>SO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 Annual Program New Unit Set-Aside (NUSA)</t>
    </r>
    <r>
      <rPr>
        <b/>
        <vertAlign val="superscript"/>
        <sz val="14"/>
        <color theme="1"/>
        <rFont val="Calibri"/>
        <family val="2"/>
        <scheme val="minor"/>
      </rPr>
      <t>1,2</t>
    </r>
    <r>
      <rPr>
        <b/>
        <sz val="14"/>
        <color theme="1"/>
        <rFont val="Calibri"/>
        <family val="2"/>
        <scheme val="minor"/>
      </rPr>
      <t xml:space="preserve"> Allowance Allocations for the 2024 Control Period</t>
    </r>
  </si>
  <si>
    <r>
      <t xml:space="preserve"> 2023 SO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emissions (tons)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</si>
  <si>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SO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 Annual Program New Unit Set-Aside (NUSA) Allowance Allocations for the 2024 Control Period from Unused Allowances for Existing Units</t>
    </r>
  </si>
  <si>
    <t>Allowances Available in the NUSA for Missouri for 2024: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</si>
</sst>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vertAlign val="subscript"/>
      <sz val="10"/>
      <color rgb="FF000000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4" fontId="0" fillId="0" borderId="0" xfId="0" applyNumberFormat="1"/>
    <xf numFmtId="164" fontId="0" fillId="0" borderId="0" xfId="0" applyNumberFormat="1"/>
    <xf numFmtId="3" fontId="0" fillId="0" borderId="0" xfId="0" applyNumberFormat="1"/>
    <xf numFmtId="3" fontId="0" fillId="0" borderId="1" xfId="0" applyNumberFormat="1" applyBorder="1" applyAlignment="1">
      <alignment horizontal="center"/>
    </xf>
    <xf numFmtId="3" fontId="1" fillId="0" borderId="0" xfId="0" applyNumberFormat="1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2" fillId="0" borderId="2" xfId="0" applyFont="1" applyBorder="1" applyAlignment="1">
      <alignment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right" vertical="center"/>
    </xf>
    <xf numFmtId="165" fontId="14" fillId="0" borderId="0" xfId="0" applyNumberFormat="1" applyFont="1" applyAlignment="1">
      <alignment horizontal="right" vertical="center" wrapText="1"/>
    </xf>
    <xf numFmtId="3" fontId="14" fillId="0" borderId="0" xfId="0" applyNumberFormat="1" applyFont="1" applyAlignment="1">
      <alignment vertical="center"/>
    </xf>
    <xf numFmtId="0" fontId="15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6" fontId="14" fillId="0" borderId="0" xfId="0" quotePrefix="1" applyNumberFormat="1" applyFont="1" applyAlignment="1">
      <alignment horizontal="left" vertical="center"/>
    </xf>
    <xf numFmtId="0" fontId="14" fillId="0" borderId="2" xfId="0" applyFont="1" applyBorder="1" applyAlignment="1">
      <alignment horizontal="left" vertical="center" indent="10"/>
    </xf>
    <xf numFmtId="0" fontId="0" fillId="0" borderId="2" xfId="0" applyBorder="1"/>
    <xf numFmtId="0" fontId="15" fillId="0" borderId="2" xfId="0" applyFont="1" applyBorder="1"/>
    <xf numFmtId="0" fontId="14" fillId="0" borderId="0" xfId="0" applyFont="1" applyAlignment="1">
      <alignment horizontal="right" vertical="center" wrapText="1"/>
    </xf>
    <xf numFmtId="3" fontId="15" fillId="0" borderId="0" xfId="0" applyNumberFormat="1" applyFont="1"/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165" fontId="15" fillId="0" borderId="0" xfId="0" applyNumberFormat="1" applyFont="1"/>
    <xf numFmtId="0" fontId="14" fillId="0" borderId="2" xfId="0" applyFont="1" applyBorder="1" applyAlignment="1">
      <alignment vertical="center"/>
    </xf>
    <xf numFmtId="3" fontId="15" fillId="0" borderId="2" xfId="0" applyNumberFormat="1" applyFont="1" applyBorder="1"/>
    <xf numFmtId="0" fontId="15" fillId="0" borderId="0" xfId="0" applyFont="1" applyAlignment="1">
      <alignment horizontal="left" vertical="center" indent="10"/>
    </xf>
    <xf numFmtId="3" fontId="14" fillId="0" borderId="0" xfId="0" applyNumberFormat="1" applyFont="1"/>
    <xf numFmtId="0" fontId="7" fillId="0" borderId="0" xfId="0" applyFont="1"/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0" fontId="14" fillId="0" borderId="2" xfId="0" applyFont="1" applyBorder="1" applyAlignment="1">
      <alignment horizontal="right" vertical="center"/>
    </xf>
    <xf numFmtId="0" fontId="0" fillId="0" borderId="0" xfId="0" applyFill="1"/>
    <xf numFmtId="0" fontId="0" fillId="0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35859</xdr:colOff>
      <xdr:row>27</xdr:row>
      <xdr:rowOff>8965</xdr:rowOff>
    </xdr:from>
    <xdr:to>
      <xdr:col>10</xdr:col>
      <xdr:colOff>257736</xdr:colOff>
      <xdr:row>27</xdr:row>
      <xdr:rowOff>8966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419542C-BE1F-4B76-AB86-F617A97E22F4}"/>
            </a:ext>
          </a:extLst>
        </xdr:cNvPr>
        <xdr:cNvCxnSpPr/>
      </xdr:nvCxnSpPr>
      <xdr:spPr>
        <a:xfrm flipV="1">
          <a:off x="35859" y="5962090"/>
          <a:ext cx="12318627" cy="1"/>
        </a:xfrm>
        <a:prstGeom prst="lin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697006</xdr:colOff>
      <xdr:row>0</xdr:row>
      <xdr:rowOff>22413</xdr:rowOff>
    </xdr:from>
    <xdr:to>
      <xdr:col>3</xdr:col>
      <xdr:colOff>1345266</xdr:colOff>
      <xdr:row>13</xdr:row>
      <xdr:rowOff>50651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7AC17B-18CC-439D-B848-C353FC215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6206" y="22413"/>
          <a:ext cx="1378510" cy="2504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161365</xdr:rowOff>
    </xdr:from>
    <xdr:to>
      <xdr:col>10</xdr:col>
      <xdr:colOff>0</xdr:colOff>
      <xdr:row>27</xdr:row>
      <xdr:rowOff>161366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9E92C3B1-0670-4827-82B4-BAFD001F4C66}"/>
            </a:ext>
          </a:extLst>
        </xdr:cNvPr>
        <xdr:cNvCxnSpPr/>
      </xdr:nvCxnSpPr>
      <xdr:spPr>
        <a:xfrm flipV="1">
          <a:off x="0" y="6124015"/>
          <a:ext cx="11991975" cy="1"/>
        </a:xfrm>
        <a:prstGeom prst="lin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600635</xdr:colOff>
      <xdr:row>0</xdr:row>
      <xdr:rowOff>31376</xdr:rowOff>
    </xdr:from>
    <xdr:to>
      <xdr:col>3</xdr:col>
      <xdr:colOff>984810</xdr:colOff>
      <xdr:row>13</xdr:row>
      <xdr:rowOff>56028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A47390-2F42-4361-B91C-841DC619B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8410" y="31376"/>
          <a:ext cx="1187450" cy="2501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62091-4252-46E2-8E60-C83B4980FFF8}">
  <sheetPr>
    <tabColor rgb="FF00B050"/>
  </sheetPr>
  <dimension ref="A15:M164"/>
  <sheetViews>
    <sheetView tabSelected="1" topLeftCell="A9" zoomScale="75" zoomScaleNormal="75" workbookViewId="0">
      <selection activeCell="A28" sqref="A28"/>
    </sheetView>
  </sheetViews>
  <sheetFormatPr defaultColWidth="8.85546875" defaultRowHeight="15" x14ac:dyDescent="0.25"/>
  <cols>
    <col min="1" max="1" width="30.42578125" customWidth="1"/>
    <col min="2" max="2" width="45" customWidth="1"/>
    <col min="3" max="3" width="10.7109375" customWidth="1"/>
    <col min="4" max="4" width="25.28515625" customWidth="1"/>
    <col min="5" max="5" width="10.7109375" customWidth="1"/>
    <col min="8" max="8" width="10.28515625" customWidth="1"/>
    <col min="9" max="9" width="11" customWidth="1"/>
    <col min="10" max="10" width="20.28515625" customWidth="1"/>
    <col min="11" max="11" width="4" customWidth="1"/>
    <col min="13" max="13" width="12" customWidth="1"/>
  </cols>
  <sheetData>
    <row r="15" spans="1:1" s="2" customFormat="1" ht="21.75" x14ac:dyDescent="0.35">
      <c r="A15" s="1" t="s">
        <v>129</v>
      </c>
    </row>
    <row r="17" spans="1:12" ht="59.25" customHeight="1" x14ac:dyDescent="0.25">
      <c r="A17" s="3" t="s">
        <v>0</v>
      </c>
      <c r="B17" s="3" t="s">
        <v>1</v>
      </c>
      <c r="C17" s="3" t="s">
        <v>2</v>
      </c>
      <c r="D17" s="3" t="s">
        <v>3</v>
      </c>
      <c r="E17" s="3" t="s">
        <v>4</v>
      </c>
      <c r="F17" s="3" t="s">
        <v>5</v>
      </c>
      <c r="G17" s="3" t="s">
        <v>6</v>
      </c>
      <c r="H17" s="4" t="s">
        <v>131</v>
      </c>
      <c r="I17" s="41" t="s">
        <v>130</v>
      </c>
      <c r="J17" s="41"/>
    </row>
    <row r="18" spans="1:12" x14ac:dyDescent="0.25">
      <c r="A18" s="5">
        <v>10000</v>
      </c>
      <c r="B18" s="5" t="s">
        <v>7</v>
      </c>
      <c r="C18" s="5">
        <v>6065</v>
      </c>
      <c r="D18" s="5" t="s">
        <v>8</v>
      </c>
      <c r="E18" s="5" t="s">
        <v>9</v>
      </c>
      <c r="F18" s="5" t="s">
        <v>10</v>
      </c>
      <c r="G18" s="5">
        <v>2</v>
      </c>
      <c r="H18" s="6">
        <v>722.83199999999999</v>
      </c>
      <c r="I18" s="42">
        <f>ROUND(H18,0)</f>
        <v>723</v>
      </c>
      <c r="J18" s="42"/>
    </row>
    <row r="19" spans="1:12" ht="15.75" thickBot="1" x14ac:dyDescent="0.3">
      <c r="A19" s="5">
        <v>17833</v>
      </c>
      <c r="B19" s="5" t="s">
        <v>11</v>
      </c>
      <c r="C19" s="5">
        <v>6195</v>
      </c>
      <c r="D19" s="5" t="s">
        <v>12</v>
      </c>
      <c r="E19" s="5" t="s">
        <v>9</v>
      </c>
      <c r="F19" s="5" t="s">
        <v>13</v>
      </c>
      <c r="G19" s="5">
        <v>2</v>
      </c>
      <c r="H19" s="6">
        <v>366.077</v>
      </c>
      <c r="I19" s="42">
        <f>ROUND(H19,0)</f>
        <v>366</v>
      </c>
      <c r="J19" s="42"/>
    </row>
    <row r="20" spans="1:12" x14ac:dyDescent="0.25">
      <c r="H20" s="7"/>
      <c r="I20" s="8"/>
      <c r="J20" s="9">
        <f>SUM(I18:J19)</f>
        <v>1089</v>
      </c>
    </row>
    <row r="21" spans="1:12" x14ac:dyDescent="0.25">
      <c r="H21" s="7"/>
    </row>
    <row r="22" spans="1:12" ht="17.25" x14ac:dyDescent="0.25">
      <c r="A22" t="s">
        <v>14</v>
      </c>
      <c r="H22" s="7"/>
    </row>
    <row r="23" spans="1:12" ht="17.25" x14ac:dyDescent="0.25">
      <c r="A23" t="s">
        <v>15</v>
      </c>
      <c r="H23" s="7"/>
    </row>
    <row r="24" spans="1:12" ht="17.25" x14ac:dyDescent="0.25">
      <c r="A24" t="s">
        <v>16</v>
      </c>
      <c r="H24" s="7"/>
    </row>
    <row r="25" spans="1:12" ht="17.25" x14ac:dyDescent="0.25">
      <c r="A25" s="5" t="s">
        <v>17</v>
      </c>
    </row>
    <row r="26" spans="1:12" ht="18" x14ac:dyDescent="0.35">
      <c r="A26" t="s">
        <v>18</v>
      </c>
    </row>
    <row r="29" spans="1:12" x14ac:dyDescent="0.25">
      <c r="L29" s="44"/>
    </row>
    <row r="30" spans="1:12" ht="20.25" x14ac:dyDescent="0.35">
      <c r="A30" s="1" t="s">
        <v>132</v>
      </c>
      <c r="L30" s="44"/>
    </row>
    <row r="31" spans="1:12" x14ac:dyDescent="0.25">
      <c r="A31" s="2"/>
      <c r="L31" s="44"/>
    </row>
    <row r="32" spans="1:12" x14ac:dyDescent="0.25">
      <c r="L32" s="44"/>
    </row>
    <row r="33" spans="1:13" x14ac:dyDescent="0.25">
      <c r="A33" s="2" t="s">
        <v>19</v>
      </c>
      <c r="E33" s="10">
        <v>48743</v>
      </c>
      <c r="G33" t="s">
        <v>20</v>
      </c>
      <c r="L33" s="44"/>
    </row>
    <row r="34" spans="1:13" x14ac:dyDescent="0.25">
      <c r="A34" s="2" t="s">
        <v>21</v>
      </c>
      <c r="E34" s="10">
        <v>2925</v>
      </c>
      <c r="G34" t="s">
        <v>22</v>
      </c>
      <c r="L34" s="44"/>
    </row>
    <row r="35" spans="1:13" x14ac:dyDescent="0.25">
      <c r="A35" s="2" t="s">
        <v>23</v>
      </c>
      <c r="E35" s="10">
        <f>E33-E34</f>
        <v>45818</v>
      </c>
      <c r="L35" s="45"/>
    </row>
    <row r="36" spans="1:13" s="2" customFormat="1" x14ac:dyDescent="0.25">
      <c r="A36" s="2" t="s">
        <v>133</v>
      </c>
      <c r="E36" s="10">
        <f>E34+(E35-D156)</f>
        <v>4422</v>
      </c>
      <c r="J36"/>
      <c r="K36"/>
      <c r="L36" s="11"/>
      <c r="M36"/>
    </row>
    <row r="37" spans="1:13" s="2" customFormat="1" x14ac:dyDescent="0.25">
      <c r="A37" s="3" t="s">
        <v>134</v>
      </c>
      <c r="E37" s="10">
        <f>J20</f>
        <v>1089</v>
      </c>
      <c r="J37"/>
      <c r="K37" s="8"/>
      <c r="L37" s="8"/>
      <c r="M37" s="8"/>
    </row>
    <row r="38" spans="1:13" s="2" customFormat="1" x14ac:dyDescent="0.25">
      <c r="A38" s="3" t="s">
        <v>135</v>
      </c>
      <c r="E38" s="10">
        <f>E36-E37</f>
        <v>3333</v>
      </c>
    </row>
    <row r="39" spans="1:13" x14ac:dyDescent="0.25">
      <c r="A39" s="5"/>
    </row>
    <row r="40" spans="1:13" ht="51.75" customHeight="1" thickBot="1" x14ac:dyDescent="0.3">
      <c r="A40" s="12" t="s">
        <v>3</v>
      </c>
      <c r="B40" s="12" t="s">
        <v>24</v>
      </c>
      <c r="C40" s="12" t="s">
        <v>25</v>
      </c>
      <c r="D40" s="12" t="s">
        <v>26</v>
      </c>
      <c r="E40" s="13" t="s">
        <v>27</v>
      </c>
      <c r="F40" s="13" t="s">
        <v>28</v>
      </c>
      <c r="G40" s="13" t="s">
        <v>29</v>
      </c>
      <c r="H40" s="14" t="s">
        <v>30</v>
      </c>
      <c r="I40" s="14" t="s">
        <v>31</v>
      </c>
      <c r="J40" s="14" t="s">
        <v>136</v>
      </c>
    </row>
    <row r="41" spans="1:13" x14ac:dyDescent="0.25">
      <c r="A41" s="15" t="s">
        <v>8</v>
      </c>
      <c r="B41" s="16">
        <v>6065</v>
      </c>
      <c r="C41" s="16">
        <v>1</v>
      </c>
      <c r="D41" s="17">
        <v>3094</v>
      </c>
      <c r="E41" s="18">
        <f>G41/F41</f>
        <v>7.5201371810202838E-2</v>
      </c>
      <c r="F41" s="19">
        <f>D156</f>
        <v>44321</v>
      </c>
      <c r="G41" s="19">
        <f>E38</f>
        <v>3333</v>
      </c>
      <c r="H41" s="20">
        <f>ROUND(D41*E41,0)</f>
        <v>233</v>
      </c>
      <c r="I41" s="20">
        <f>H41+1</f>
        <v>234</v>
      </c>
      <c r="J41" s="20">
        <f>I41</f>
        <v>234</v>
      </c>
    </row>
    <row r="42" spans="1:13" x14ac:dyDescent="0.25">
      <c r="A42" s="21" t="s">
        <v>32</v>
      </c>
      <c r="B42" s="22">
        <v>2103</v>
      </c>
      <c r="C42" s="22">
        <v>3</v>
      </c>
      <c r="D42" s="23">
        <v>2677</v>
      </c>
      <c r="E42" s="18">
        <f t="shared" ref="E42:E104" si="0">G42/F42</f>
        <v>7.5201371810202838E-2</v>
      </c>
      <c r="F42" s="19">
        <f>D156</f>
        <v>44321</v>
      </c>
      <c r="G42" s="19">
        <f>E38</f>
        <v>3333</v>
      </c>
      <c r="H42" s="20">
        <f t="shared" ref="H42:H104" si="1">ROUND(D42*E42,0)</f>
        <v>201</v>
      </c>
      <c r="I42" s="20">
        <f>H42+1</f>
        <v>202</v>
      </c>
      <c r="J42" s="20">
        <f t="shared" ref="J42:J99" si="2">I42</f>
        <v>202</v>
      </c>
    </row>
    <row r="43" spans="1:13" x14ac:dyDescent="0.25">
      <c r="A43" s="21" t="s">
        <v>33</v>
      </c>
      <c r="B43" s="22">
        <v>2168</v>
      </c>
      <c r="C43" s="22" t="s">
        <v>34</v>
      </c>
      <c r="D43" s="23">
        <v>2674</v>
      </c>
      <c r="E43" s="18">
        <f t="shared" si="0"/>
        <v>7.5201371810202838E-2</v>
      </c>
      <c r="F43" s="19">
        <f>D156</f>
        <v>44321</v>
      </c>
      <c r="G43" s="19">
        <f>E38</f>
        <v>3333</v>
      </c>
      <c r="H43" s="20">
        <f t="shared" si="1"/>
        <v>201</v>
      </c>
      <c r="I43" s="20">
        <f>H43+1</f>
        <v>202</v>
      </c>
      <c r="J43" s="20">
        <f t="shared" si="2"/>
        <v>202</v>
      </c>
    </row>
    <row r="44" spans="1:13" x14ac:dyDescent="0.25">
      <c r="A44" s="21" t="s">
        <v>32</v>
      </c>
      <c r="B44" s="22">
        <v>2103</v>
      </c>
      <c r="C44" s="22">
        <v>4</v>
      </c>
      <c r="D44" s="23">
        <v>2613</v>
      </c>
      <c r="E44" s="18">
        <f t="shared" si="0"/>
        <v>7.5201371810202838E-2</v>
      </c>
      <c r="F44" s="19">
        <f>D156</f>
        <v>44321</v>
      </c>
      <c r="G44" s="19">
        <f>E38</f>
        <v>3333</v>
      </c>
      <c r="H44" s="20">
        <f t="shared" si="1"/>
        <v>197</v>
      </c>
      <c r="I44" s="20">
        <f t="shared" ref="I44:J100" si="3">H44</f>
        <v>197</v>
      </c>
      <c r="J44" s="20">
        <f t="shared" si="2"/>
        <v>197</v>
      </c>
    </row>
    <row r="45" spans="1:13" x14ac:dyDescent="0.25">
      <c r="A45" s="21" t="s">
        <v>32</v>
      </c>
      <c r="B45" s="22">
        <v>2103</v>
      </c>
      <c r="C45" s="22">
        <v>2</v>
      </c>
      <c r="D45" s="23">
        <v>2495</v>
      </c>
      <c r="E45" s="18">
        <f t="shared" si="0"/>
        <v>7.5201371810202838E-2</v>
      </c>
      <c r="F45" s="19">
        <f>D156</f>
        <v>44321</v>
      </c>
      <c r="G45" s="19">
        <f>E38</f>
        <v>3333</v>
      </c>
      <c r="H45" s="20">
        <f t="shared" si="1"/>
        <v>188</v>
      </c>
      <c r="I45" s="20">
        <f t="shared" si="3"/>
        <v>188</v>
      </c>
      <c r="J45" s="20">
        <f t="shared" si="2"/>
        <v>188</v>
      </c>
    </row>
    <row r="46" spans="1:13" x14ac:dyDescent="0.25">
      <c r="A46" s="21" t="s">
        <v>35</v>
      </c>
      <c r="B46" s="22">
        <v>2079</v>
      </c>
      <c r="C46" s="22" t="s">
        <v>36</v>
      </c>
      <c r="D46" s="23">
        <v>2445</v>
      </c>
      <c r="E46" s="18">
        <f t="shared" si="0"/>
        <v>7.5201371810202838E-2</v>
      </c>
      <c r="F46" s="19">
        <f>D156</f>
        <v>44321</v>
      </c>
      <c r="G46" s="19">
        <f>E38</f>
        <v>3333</v>
      </c>
      <c r="H46" s="20">
        <f t="shared" si="1"/>
        <v>184</v>
      </c>
      <c r="I46" s="20">
        <f t="shared" si="3"/>
        <v>184</v>
      </c>
      <c r="J46" s="20">
        <f t="shared" si="2"/>
        <v>184</v>
      </c>
    </row>
    <row r="47" spans="1:13" x14ac:dyDescent="0.25">
      <c r="A47" s="21" t="s">
        <v>32</v>
      </c>
      <c r="B47" s="22">
        <v>2103</v>
      </c>
      <c r="C47" s="22">
        <v>1</v>
      </c>
      <c r="D47" s="23">
        <v>2321</v>
      </c>
      <c r="E47" s="18">
        <f t="shared" si="0"/>
        <v>7.5201371810202838E-2</v>
      </c>
      <c r="F47" s="19">
        <f>D156</f>
        <v>44321</v>
      </c>
      <c r="G47" s="19">
        <f>E38</f>
        <v>3333</v>
      </c>
      <c r="H47" s="20">
        <f t="shared" si="1"/>
        <v>175</v>
      </c>
      <c r="I47" s="20">
        <f t="shared" si="3"/>
        <v>175</v>
      </c>
      <c r="J47" s="20">
        <f t="shared" si="2"/>
        <v>175</v>
      </c>
    </row>
    <row r="48" spans="1:13" x14ac:dyDescent="0.25">
      <c r="A48" s="21" t="s">
        <v>37</v>
      </c>
      <c r="B48" s="22">
        <v>2167</v>
      </c>
      <c r="C48" s="22">
        <v>1</v>
      </c>
      <c r="D48" s="23">
        <v>2276</v>
      </c>
      <c r="E48" s="18">
        <f t="shared" si="0"/>
        <v>7.5201371810202838E-2</v>
      </c>
      <c r="F48" s="19">
        <f>D156</f>
        <v>44321</v>
      </c>
      <c r="G48" s="19">
        <f>E38</f>
        <v>3333</v>
      </c>
      <c r="H48" s="20">
        <f t="shared" si="1"/>
        <v>171</v>
      </c>
      <c r="I48" s="20">
        <f t="shared" si="3"/>
        <v>171</v>
      </c>
      <c r="J48" s="20">
        <f t="shared" si="2"/>
        <v>171</v>
      </c>
    </row>
    <row r="49" spans="1:10" x14ac:dyDescent="0.25">
      <c r="A49" s="21" t="s">
        <v>37</v>
      </c>
      <c r="B49" s="22">
        <v>2167</v>
      </c>
      <c r="C49" s="22">
        <v>2</v>
      </c>
      <c r="D49" s="23">
        <v>2172</v>
      </c>
      <c r="E49" s="18">
        <f t="shared" si="0"/>
        <v>7.5201371810202838E-2</v>
      </c>
      <c r="F49" s="19">
        <f>D156</f>
        <v>44321</v>
      </c>
      <c r="G49" s="19">
        <f>E38</f>
        <v>3333</v>
      </c>
      <c r="H49" s="20">
        <f t="shared" si="1"/>
        <v>163</v>
      </c>
      <c r="I49" s="20">
        <f t="shared" si="3"/>
        <v>163</v>
      </c>
      <c r="J49" s="20">
        <f t="shared" si="2"/>
        <v>163</v>
      </c>
    </row>
    <row r="50" spans="1:10" x14ac:dyDescent="0.25">
      <c r="A50" s="21" t="s">
        <v>38</v>
      </c>
      <c r="B50" s="22">
        <v>6155</v>
      </c>
      <c r="C50" s="22">
        <v>2</v>
      </c>
      <c r="D50" s="23">
        <v>2106</v>
      </c>
      <c r="E50" s="18">
        <f t="shared" si="0"/>
        <v>7.5201371810202838E-2</v>
      </c>
      <c r="F50" s="19">
        <f>D156</f>
        <v>44321</v>
      </c>
      <c r="G50" s="19">
        <f>E38</f>
        <v>3333</v>
      </c>
      <c r="H50" s="20">
        <f t="shared" si="1"/>
        <v>158</v>
      </c>
      <c r="I50" s="20">
        <f t="shared" si="3"/>
        <v>158</v>
      </c>
      <c r="J50" s="20">
        <f t="shared" si="2"/>
        <v>158</v>
      </c>
    </row>
    <row r="51" spans="1:10" x14ac:dyDescent="0.25">
      <c r="A51" s="21" t="s">
        <v>38</v>
      </c>
      <c r="B51" s="22">
        <v>6155</v>
      </c>
      <c r="C51" s="22">
        <v>1</v>
      </c>
      <c r="D51" s="23">
        <v>2086</v>
      </c>
      <c r="E51" s="18">
        <f t="shared" si="0"/>
        <v>7.5201371810202838E-2</v>
      </c>
      <c r="F51" s="19">
        <f>D156</f>
        <v>44321</v>
      </c>
      <c r="G51" s="19">
        <f>E38</f>
        <v>3333</v>
      </c>
      <c r="H51" s="20">
        <f t="shared" si="1"/>
        <v>157</v>
      </c>
      <c r="I51" s="20">
        <f t="shared" si="3"/>
        <v>157</v>
      </c>
      <c r="J51" s="20">
        <f t="shared" si="2"/>
        <v>157</v>
      </c>
    </row>
    <row r="52" spans="1:10" x14ac:dyDescent="0.25">
      <c r="A52" s="21" t="s">
        <v>39</v>
      </c>
      <c r="B52" s="22">
        <v>2107</v>
      </c>
      <c r="C52" s="22">
        <v>1</v>
      </c>
      <c r="D52" s="23">
        <v>1874</v>
      </c>
      <c r="E52" s="18">
        <f t="shared" si="0"/>
        <v>7.5201371810202838E-2</v>
      </c>
      <c r="F52" s="19">
        <f>D156</f>
        <v>44321</v>
      </c>
      <c r="G52" s="19">
        <f>E38</f>
        <v>3333</v>
      </c>
      <c r="H52" s="20">
        <f t="shared" si="1"/>
        <v>141</v>
      </c>
      <c r="I52" s="20">
        <f t="shared" si="3"/>
        <v>141</v>
      </c>
      <c r="J52" s="20">
        <f t="shared" si="2"/>
        <v>141</v>
      </c>
    </row>
    <row r="53" spans="1:10" x14ac:dyDescent="0.25">
      <c r="A53" s="21" t="s">
        <v>39</v>
      </c>
      <c r="B53" s="22">
        <v>2107</v>
      </c>
      <c r="C53" s="22">
        <v>2</v>
      </c>
      <c r="D53" s="23">
        <v>1690</v>
      </c>
      <c r="E53" s="18">
        <f t="shared" si="0"/>
        <v>7.5201371810202838E-2</v>
      </c>
      <c r="F53" s="19">
        <f>D156</f>
        <v>44321</v>
      </c>
      <c r="G53" s="19">
        <f>E38</f>
        <v>3333</v>
      </c>
      <c r="H53" s="20">
        <f t="shared" si="1"/>
        <v>127</v>
      </c>
      <c r="I53" s="20">
        <f t="shared" si="3"/>
        <v>127</v>
      </c>
      <c r="J53" s="20">
        <f t="shared" si="2"/>
        <v>127</v>
      </c>
    </row>
    <row r="54" spans="1:10" x14ac:dyDescent="0.25">
      <c r="A54" s="21" t="s">
        <v>40</v>
      </c>
      <c r="B54" s="22">
        <v>2104</v>
      </c>
      <c r="C54" s="22">
        <v>4</v>
      </c>
      <c r="D54" s="23">
        <v>1499</v>
      </c>
      <c r="E54" s="18">
        <f t="shared" si="0"/>
        <v>7.5201371810202838E-2</v>
      </c>
      <c r="F54" s="19">
        <f>D156</f>
        <v>44321</v>
      </c>
      <c r="G54" s="19">
        <f>E38</f>
        <v>3333</v>
      </c>
      <c r="H54" s="20">
        <f t="shared" si="1"/>
        <v>113</v>
      </c>
      <c r="I54" s="20">
        <f t="shared" si="3"/>
        <v>113</v>
      </c>
      <c r="J54" s="20">
        <f t="shared" si="2"/>
        <v>113</v>
      </c>
    </row>
    <row r="55" spans="1:10" x14ac:dyDescent="0.25">
      <c r="A55" s="21" t="s">
        <v>41</v>
      </c>
      <c r="B55" s="22">
        <v>2094</v>
      </c>
      <c r="C55" s="22">
        <v>3</v>
      </c>
      <c r="D55" s="23">
        <v>1400</v>
      </c>
      <c r="E55" s="18">
        <f t="shared" si="0"/>
        <v>7.5201371810202838E-2</v>
      </c>
      <c r="F55" s="19">
        <f>D156</f>
        <v>44321</v>
      </c>
      <c r="G55" s="19">
        <f>E38</f>
        <v>3333</v>
      </c>
      <c r="H55" s="20">
        <f t="shared" si="1"/>
        <v>105</v>
      </c>
      <c r="I55" s="20">
        <f t="shared" si="3"/>
        <v>105</v>
      </c>
      <c r="J55" s="20">
        <f t="shared" si="2"/>
        <v>105</v>
      </c>
    </row>
    <row r="56" spans="1:10" x14ac:dyDescent="0.25">
      <c r="A56" s="21" t="s">
        <v>33</v>
      </c>
      <c r="B56" s="22">
        <v>2168</v>
      </c>
      <c r="C56" s="22" t="s">
        <v>42</v>
      </c>
      <c r="D56" s="23">
        <v>1296</v>
      </c>
      <c r="E56" s="18">
        <f t="shared" si="0"/>
        <v>7.5201371810202838E-2</v>
      </c>
      <c r="F56" s="19">
        <f>D156</f>
        <v>44321</v>
      </c>
      <c r="G56" s="19">
        <f>E38</f>
        <v>3333</v>
      </c>
      <c r="H56" s="20">
        <f t="shared" si="1"/>
        <v>97</v>
      </c>
      <c r="I56" s="20">
        <f t="shared" si="3"/>
        <v>97</v>
      </c>
      <c r="J56" s="20">
        <f t="shared" si="2"/>
        <v>97</v>
      </c>
    </row>
    <row r="57" spans="1:10" x14ac:dyDescent="0.25">
      <c r="A57" s="21" t="s">
        <v>43</v>
      </c>
      <c r="B57" s="22">
        <v>6768</v>
      </c>
      <c r="C57" s="22">
        <v>1</v>
      </c>
      <c r="D57" s="23">
        <v>1268</v>
      </c>
      <c r="E57" s="18">
        <f t="shared" si="0"/>
        <v>7.5201371810202838E-2</v>
      </c>
      <c r="F57" s="19">
        <f>D156</f>
        <v>44321</v>
      </c>
      <c r="G57" s="19">
        <f>E38</f>
        <v>3333</v>
      </c>
      <c r="H57" s="20">
        <f t="shared" si="1"/>
        <v>95</v>
      </c>
      <c r="I57" s="20">
        <f t="shared" si="3"/>
        <v>95</v>
      </c>
      <c r="J57" s="20">
        <f t="shared" si="2"/>
        <v>95</v>
      </c>
    </row>
    <row r="58" spans="1:10" x14ac:dyDescent="0.25">
      <c r="A58" s="21" t="s">
        <v>40</v>
      </c>
      <c r="B58" s="22">
        <v>2104</v>
      </c>
      <c r="C58" s="22">
        <v>3</v>
      </c>
      <c r="D58" s="23">
        <v>1075</v>
      </c>
      <c r="E58" s="18">
        <f t="shared" si="0"/>
        <v>7.5201371810202838E-2</v>
      </c>
      <c r="F58" s="19">
        <f>D156</f>
        <v>44321</v>
      </c>
      <c r="G58" s="19">
        <f>E38</f>
        <v>3333</v>
      </c>
      <c r="H58" s="20">
        <f t="shared" si="1"/>
        <v>81</v>
      </c>
      <c r="I58" s="20">
        <f t="shared" si="3"/>
        <v>81</v>
      </c>
      <c r="J58" s="20">
        <f t="shared" si="2"/>
        <v>81</v>
      </c>
    </row>
    <row r="59" spans="1:10" x14ac:dyDescent="0.25">
      <c r="A59" s="21" t="s">
        <v>44</v>
      </c>
      <c r="B59" s="22">
        <v>2076</v>
      </c>
      <c r="C59" s="22">
        <v>1</v>
      </c>
      <c r="D59" s="24">
        <v>884</v>
      </c>
      <c r="E59" s="18">
        <f t="shared" si="0"/>
        <v>7.5201371810202838E-2</v>
      </c>
      <c r="F59" s="19">
        <f>D156</f>
        <v>44321</v>
      </c>
      <c r="G59" s="19">
        <f>E38</f>
        <v>3333</v>
      </c>
      <c r="H59" s="20">
        <f t="shared" si="1"/>
        <v>66</v>
      </c>
      <c r="I59" s="20">
        <f t="shared" si="3"/>
        <v>66</v>
      </c>
      <c r="J59" s="20">
        <f t="shared" si="2"/>
        <v>66</v>
      </c>
    </row>
    <row r="60" spans="1:10" x14ac:dyDescent="0.25">
      <c r="A60" s="21" t="s">
        <v>33</v>
      </c>
      <c r="B60" s="22">
        <v>2168</v>
      </c>
      <c r="C60" s="22" t="s">
        <v>45</v>
      </c>
      <c r="D60" s="24">
        <v>829</v>
      </c>
      <c r="E60" s="18">
        <f t="shared" si="0"/>
        <v>7.5201371810202838E-2</v>
      </c>
      <c r="F60" s="19">
        <f>D156</f>
        <v>44321</v>
      </c>
      <c r="G60" s="19">
        <f>E38</f>
        <v>3333</v>
      </c>
      <c r="H60" s="20">
        <f t="shared" si="1"/>
        <v>62</v>
      </c>
      <c r="I60" s="20">
        <f t="shared" si="3"/>
        <v>62</v>
      </c>
      <c r="J60" s="20">
        <f t="shared" si="2"/>
        <v>62</v>
      </c>
    </row>
    <row r="61" spans="1:10" x14ac:dyDescent="0.25">
      <c r="A61" s="21" t="s">
        <v>12</v>
      </c>
      <c r="B61" s="22">
        <v>6195</v>
      </c>
      <c r="C61" s="22">
        <v>1</v>
      </c>
      <c r="D61" s="24">
        <v>801</v>
      </c>
      <c r="E61" s="18">
        <f t="shared" si="0"/>
        <v>7.5201371810202838E-2</v>
      </c>
      <c r="F61" s="19">
        <f>D156</f>
        <v>44321</v>
      </c>
      <c r="G61" s="19">
        <f>E38</f>
        <v>3333</v>
      </c>
      <c r="H61" s="20">
        <f t="shared" si="1"/>
        <v>60</v>
      </c>
      <c r="I61" s="20">
        <f t="shared" si="3"/>
        <v>60</v>
      </c>
      <c r="J61" s="20">
        <f t="shared" si="2"/>
        <v>60</v>
      </c>
    </row>
    <row r="62" spans="1:10" x14ac:dyDescent="0.25">
      <c r="A62" s="21" t="s">
        <v>46</v>
      </c>
      <c r="B62" s="22">
        <v>2080</v>
      </c>
      <c r="C62" s="22">
        <v>3</v>
      </c>
      <c r="D62" s="24">
        <v>746</v>
      </c>
      <c r="E62" s="18">
        <f t="shared" si="0"/>
        <v>7.5201371810202838E-2</v>
      </c>
      <c r="F62" s="19">
        <f>D156</f>
        <v>44321</v>
      </c>
      <c r="G62" s="19">
        <f>E38</f>
        <v>3333</v>
      </c>
      <c r="H62" s="20">
        <f t="shared" si="1"/>
        <v>56</v>
      </c>
      <c r="I62" s="20">
        <f t="shared" si="3"/>
        <v>56</v>
      </c>
      <c r="J62" s="20">
        <f t="shared" si="2"/>
        <v>56</v>
      </c>
    </row>
    <row r="63" spans="1:10" x14ac:dyDescent="0.25">
      <c r="A63" s="21" t="s">
        <v>46</v>
      </c>
      <c r="B63" s="22">
        <v>2080</v>
      </c>
      <c r="C63" s="22">
        <v>2</v>
      </c>
      <c r="D63" s="24">
        <v>710</v>
      </c>
      <c r="E63" s="18">
        <f t="shared" si="0"/>
        <v>7.5201371810202838E-2</v>
      </c>
      <c r="F63" s="19">
        <f>D156</f>
        <v>44321</v>
      </c>
      <c r="G63" s="19">
        <f>E38</f>
        <v>3333</v>
      </c>
      <c r="H63" s="20">
        <f t="shared" si="1"/>
        <v>53</v>
      </c>
      <c r="I63" s="20">
        <f t="shared" si="3"/>
        <v>53</v>
      </c>
      <c r="J63" s="20">
        <f t="shared" si="2"/>
        <v>53</v>
      </c>
    </row>
    <row r="64" spans="1:10" x14ac:dyDescent="0.25">
      <c r="A64" s="21" t="s">
        <v>40</v>
      </c>
      <c r="B64" s="22">
        <v>2104</v>
      </c>
      <c r="C64" s="22">
        <v>1</v>
      </c>
      <c r="D64" s="24">
        <v>646</v>
      </c>
      <c r="E64" s="18">
        <f t="shared" si="0"/>
        <v>7.5201371810202838E-2</v>
      </c>
      <c r="F64" s="19">
        <f>D156</f>
        <v>44321</v>
      </c>
      <c r="G64" s="19">
        <f>E38</f>
        <v>3333</v>
      </c>
      <c r="H64" s="20">
        <f t="shared" si="1"/>
        <v>49</v>
      </c>
      <c r="I64" s="20">
        <f t="shared" si="3"/>
        <v>49</v>
      </c>
      <c r="J64" s="20">
        <f t="shared" si="2"/>
        <v>49</v>
      </c>
    </row>
    <row r="65" spans="1:10" x14ac:dyDescent="0.25">
      <c r="A65" s="21" t="s">
        <v>40</v>
      </c>
      <c r="B65" s="22">
        <v>2104</v>
      </c>
      <c r="C65" s="22">
        <v>2</v>
      </c>
      <c r="D65" s="24">
        <v>609</v>
      </c>
      <c r="E65" s="18">
        <f t="shared" si="0"/>
        <v>7.5201371810202838E-2</v>
      </c>
      <c r="F65" s="19">
        <f>D156</f>
        <v>44321</v>
      </c>
      <c r="G65" s="19">
        <f>E38</f>
        <v>3333</v>
      </c>
      <c r="H65" s="20">
        <f t="shared" si="1"/>
        <v>46</v>
      </c>
      <c r="I65" s="20">
        <f t="shared" si="3"/>
        <v>46</v>
      </c>
      <c r="J65" s="20">
        <f t="shared" si="2"/>
        <v>46</v>
      </c>
    </row>
    <row r="66" spans="1:10" x14ac:dyDescent="0.25">
      <c r="A66" s="21" t="s">
        <v>47</v>
      </c>
      <c r="B66" s="22">
        <v>2161</v>
      </c>
      <c r="C66" s="22">
        <v>5</v>
      </c>
      <c r="D66" s="24">
        <v>435</v>
      </c>
      <c r="E66" s="18">
        <f t="shared" si="0"/>
        <v>7.5201371810202838E-2</v>
      </c>
      <c r="F66" s="19">
        <f>D156</f>
        <v>44321</v>
      </c>
      <c r="G66" s="19">
        <f>E38</f>
        <v>3333</v>
      </c>
      <c r="H66" s="20">
        <f t="shared" si="1"/>
        <v>33</v>
      </c>
      <c r="I66" s="20">
        <f t="shared" si="3"/>
        <v>33</v>
      </c>
      <c r="J66" s="20">
        <f t="shared" si="2"/>
        <v>33</v>
      </c>
    </row>
    <row r="67" spans="1:10" x14ac:dyDescent="0.25">
      <c r="A67" s="21" t="s">
        <v>48</v>
      </c>
      <c r="B67" s="22">
        <v>2098</v>
      </c>
      <c r="C67" s="22">
        <v>6</v>
      </c>
      <c r="D67" s="24">
        <v>414</v>
      </c>
      <c r="E67" s="18">
        <f t="shared" si="0"/>
        <v>7.5201371810202838E-2</v>
      </c>
      <c r="F67" s="19">
        <f>D156</f>
        <v>44321</v>
      </c>
      <c r="G67" s="19">
        <f>E38</f>
        <v>3333</v>
      </c>
      <c r="H67" s="20">
        <f t="shared" si="1"/>
        <v>31</v>
      </c>
      <c r="I67" s="20">
        <f t="shared" si="3"/>
        <v>31</v>
      </c>
      <c r="J67" s="20">
        <f t="shared" si="2"/>
        <v>31</v>
      </c>
    </row>
    <row r="68" spans="1:10" x14ac:dyDescent="0.25">
      <c r="A68" s="21" t="s">
        <v>41</v>
      </c>
      <c r="B68" s="22">
        <v>2094</v>
      </c>
      <c r="C68" s="22">
        <v>1</v>
      </c>
      <c r="D68" s="24">
        <v>222</v>
      </c>
      <c r="E68" s="18">
        <f t="shared" si="0"/>
        <v>7.5201371810202838E-2</v>
      </c>
      <c r="F68" s="19">
        <f>D156</f>
        <v>44321</v>
      </c>
      <c r="G68" s="19">
        <f>E38</f>
        <v>3333</v>
      </c>
      <c r="H68" s="20">
        <f t="shared" si="1"/>
        <v>17</v>
      </c>
      <c r="I68" s="20">
        <f t="shared" si="3"/>
        <v>17</v>
      </c>
      <c r="J68" s="20">
        <f t="shared" si="2"/>
        <v>17</v>
      </c>
    </row>
    <row r="69" spans="1:10" x14ac:dyDescent="0.25">
      <c r="A69" s="21" t="s">
        <v>41</v>
      </c>
      <c r="B69" s="22">
        <v>2094</v>
      </c>
      <c r="C69" s="22">
        <v>2</v>
      </c>
      <c r="D69" s="24">
        <v>219</v>
      </c>
      <c r="E69" s="18">
        <f t="shared" si="0"/>
        <v>7.5201371810202838E-2</v>
      </c>
      <c r="F69" s="19">
        <f>D156</f>
        <v>44321</v>
      </c>
      <c r="G69" s="19">
        <f>E38</f>
        <v>3333</v>
      </c>
      <c r="H69" s="20">
        <f t="shared" si="1"/>
        <v>16</v>
      </c>
      <c r="I69" s="20">
        <f t="shared" si="3"/>
        <v>16</v>
      </c>
      <c r="J69" s="20">
        <f t="shared" si="2"/>
        <v>16</v>
      </c>
    </row>
    <row r="70" spans="1:10" x14ac:dyDescent="0.25">
      <c r="A70" s="21" t="s">
        <v>49</v>
      </c>
      <c r="B70" s="22">
        <v>2132</v>
      </c>
      <c r="C70" s="22">
        <v>3</v>
      </c>
      <c r="D70" s="24">
        <v>126</v>
      </c>
      <c r="E70" s="18">
        <f t="shared" si="0"/>
        <v>7.5201371810202838E-2</v>
      </c>
      <c r="F70" s="19">
        <f>D156</f>
        <v>44321</v>
      </c>
      <c r="G70" s="19">
        <f>E38</f>
        <v>3333</v>
      </c>
      <c r="H70" s="20">
        <f t="shared" si="1"/>
        <v>9</v>
      </c>
      <c r="I70" s="20">
        <f t="shared" si="3"/>
        <v>9</v>
      </c>
      <c r="J70" s="20">
        <f t="shared" si="2"/>
        <v>9</v>
      </c>
    </row>
    <row r="71" spans="1:10" x14ac:dyDescent="0.25">
      <c r="A71" s="21" t="s">
        <v>50</v>
      </c>
      <c r="B71" s="22">
        <v>7296</v>
      </c>
      <c r="C71" s="25" t="s">
        <v>51</v>
      </c>
      <c r="D71" s="24">
        <v>59</v>
      </c>
      <c r="E71" s="18">
        <f t="shared" si="0"/>
        <v>7.5201371810202838E-2</v>
      </c>
      <c r="F71" s="19">
        <f>D156</f>
        <v>44321</v>
      </c>
      <c r="G71" s="19">
        <f>E38</f>
        <v>3333</v>
      </c>
      <c r="H71" s="20">
        <f t="shared" si="1"/>
        <v>4</v>
      </c>
      <c r="I71" s="20">
        <f t="shared" si="3"/>
        <v>4</v>
      </c>
      <c r="J71" s="20">
        <f t="shared" si="2"/>
        <v>4</v>
      </c>
    </row>
    <row r="72" spans="1:10" x14ac:dyDescent="0.25">
      <c r="A72" s="21" t="s">
        <v>50</v>
      </c>
      <c r="B72" s="22">
        <v>7296</v>
      </c>
      <c r="C72" s="25" t="s">
        <v>52</v>
      </c>
      <c r="D72" s="24">
        <v>57</v>
      </c>
      <c r="E72" s="18">
        <f t="shared" si="0"/>
        <v>7.5201371810202838E-2</v>
      </c>
      <c r="F72" s="19">
        <f>D156</f>
        <v>44321</v>
      </c>
      <c r="G72" s="19">
        <f>E38</f>
        <v>3333</v>
      </c>
      <c r="H72" s="20">
        <f t="shared" si="1"/>
        <v>4</v>
      </c>
      <c r="I72" s="20">
        <f t="shared" si="3"/>
        <v>4</v>
      </c>
      <c r="J72" s="20">
        <f t="shared" si="2"/>
        <v>4</v>
      </c>
    </row>
    <row r="73" spans="1:10" x14ac:dyDescent="0.25">
      <c r="A73" s="21" t="s">
        <v>53</v>
      </c>
      <c r="B73" s="22">
        <v>55178</v>
      </c>
      <c r="C73" s="22" t="s">
        <v>54</v>
      </c>
      <c r="D73" s="24">
        <v>33</v>
      </c>
      <c r="E73" s="18">
        <f t="shared" si="0"/>
        <v>7.5201371810202838E-2</v>
      </c>
      <c r="F73" s="19">
        <f>D156</f>
        <v>44321</v>
      </c>
      <c r="G73" s="19">
        <f>E38</f>
        <v>3333</v>
      </c>
      <c r="H73" s="20">
        <f t="shared" si="1"/>
        <v>2</v>
      </c>
      <c r="I73" s="20">
        <f t="shared" si="3"/>
        <v>2</v>
      </c>
      <c r="J73" s="20">
        <f t="shared" si="2"/>
        <v>2</v>
      </c>
    </row>
    <row r="74" spans="1:10" x14ac:dyDescent="0.25">
      <c r="A74" s="21" t="s">
        <v>55</v>
      </c>
      <c r="B74" s="22">
        <v>7604</v>
      </c>
      <c r="C74" s="22">
        <v>1</v>
      </c>
      <c r="D74" s="24">
        <v>31</v>
      </c>
      <c r="E74" s="18">
        <f t="shared" si="0"/>
        <v>7.5201371810202838E-2</v>
      </c>
      <c r="F74" s="19">
        <f>D156</f>
        <v>44321</v>
      </c>
      <c r="G74" s="19">
        <f>E38</f>
        <v>3333</v>
      </c>
      <c r="H74" s="20">
        <f t="shared" si="1"/>
        <v>2</v>
      </c>
      <c r="I74" s="20">
        <f t="shared" si="3"/>
        <v>2</v>
      </c>
      <c r="J74" s="20">
        <f t="shared" si="2"/>
        <v>2</v>
      </c>
    </row>
    <row r="75" spans="1:10" x14ac:dyDescent="0.25">
      <c r="A75" s="21" t="s">
        <v>53</v>
      </c>
      <c r="B75" s="22">
        <v>55178</v>
      </c>
      <c r="C75" s="22" t="s">
        <v>56</v>
      </c>
      <c r="D75" s="24">
        <v>30</v>
      </c>
      <c r="E75" s="18">
        <f t="shared" si="0"/>
        <v>7.5201371810202838E-2</v>
      </c>
      <c r="F75" s="19">
        <f>D156</f>
        <v>44321</v>
      </c>
      <c r="G75" s="19">
        <f>E38</f>
        <v>3333</v>
      </c>
      <c r="H75" s="20">
        <f t="shared" si="1"/>
        <v>2</v>
      </c>
      <c r="I75" s="20">
        <f t="shared" si="3"/>
        <v>2</v>
      </c>
      <c r="J75" s="20">
        <f t="shared" si="2"/>
        <v>2</v>
      </c>
    </row>
    <row r="76" spans="1:10" x14ac:dyDescent="0.25">
      <c r="A76" s="21" t="s">
        <v>55</v>
      </c>
      <c r="B76" s="22">
        <v>7604</v>
      </c>
      <c r="C76" s="22">
        <v>2</v>
      </c>
      <c r="D76" s="24">
        <v>29</v>
      </c>
      <c r="E76" s="18">
        <f t="shared" si="0"/>
        <v>7.5201371810202838E-2</v>
      </c>
      <c r="F76" s="19">
        <f>D156</f>
        <v>44321</v>
      </c>
      <c r="G76" s="19">
        <f>E38</f>
        <v>3333</v>
      </c>
      <c r="H76" s="20">
        <f t="shared" si="1"/>
        <v>2</v>
      </c>
      <c r="I76" s="20">
        <f t="shared" si="3"/>
        <v>2</v>
      </c>
      <c r="J76" s="20">
        <f t="shared" si="2"/>
        <v>2</v>
      </c>
    </row>
    <row r="77" spans="1:10" x14ac:dyDescent="0.25">
      <c r="A77" s="21" t="s">
        <v>57</v>
      </c>
      <c r="B77" s="22">
        <v>56151</v>
      </c>
      <c r="C77" s="22">
        <v>3</v>
      </c>
      <c r="D77" s="24">
        <v>23</v>
      </c>
      <c r="E77" s="18">
        <f t="shared" si="0"/>
        <v>7.5201371810202838E-2</v>
      </c>
      <c r="F77" s="19">
        <f>D156</f>
        <v>44321</v>
      </c>
      <c r="G77" s="19">
        <f>E38</f>
        <v>3333</v>
      </c>
      <c r="H77" s="20">
        <f t="shared" si="1"/>
        <v>2</v>
      </c>
      <c r="I77" s="20">
        <f t="shared" si="3"/>
        <v>2</v>
      </c>
      <c r="J77" s="20">
        <f t="shared" si="2"/>
        <v>2</v>
      </c>
    </row>
    <row r="78" spans="1:10" x14ac:dyDescent="0.25">
      <c r="A78" s="21" t="s">
        <v>35</v>
      </c>
      <c r="B78" s="22">
        <v>2079</v>
      </c>
      <c r="C78" s="22">
        <v>9</v>
      </c>
      <c r="D78" s="24">
        <v>21</v>
      </c>
      <c r="E78" s="18">
        <f t="shared" si="0"/>
        <v>7.5201371810202838E-2</v>
      </c>
      <c r="F78" s="19">
        <f>D156</f>
        <v>44321</v>
      </c>
      <c r="G78" s="19">
        <f>E38</f>
        <v>3333</v>
      </c>
      <c r="H78" s="20">
        <f t="shared" si="1"/>
        <v>2</v>
      </c>
      <c r="I78" s="20">
        <f t="shared" si="3"/>
        <v>2</v>
      </c>
      <c r="J78" s="20">
        <f t="shared" si="2"/>
        <v>2</v>
      </c>
    </row>
    <row r="79" spans="1:10" x14ac:dyDescent="0.25">
      <c r="A79" s="21" t="s">
        <v>57</v>
      </c>
      <c r="B79" s="22">
        <v>56151</v>
      </c>
      <c r="C79" s="22">
        <v>2</v>
      </c>
      <c r="D79" s="24">
        <v>19</v>
      </c>
      <c r="E79" s="18">
        <f t="shared" si="0"/>
        <v>7.5201371810202838E-2</v>
      </c>
      <c r="F79" s="19">
        <f>D156</f>
        <v>44321</v>
      </c>
      <c r="G79" s="19">
        <f>E38</f>
        <v>3333</v>
      </c>
      <c r="H79" s="20">
        <f t="shared" si="1"/>
        <v>1</v>
      </c>
      <c r="I79" s="20">
        <f t="shared" si="3"/>
        <v>1</v>
      </c>
      <c r="J79" s="20">
        <f t="shared" si="2"/>
        <v>1</v>
      </c>
    </row>
    <row r="80" spans="1:10" x14ac:dyDescent="0.25">
      <c r="A80" s="21" t="s">
        <v>57</v>
      </c>
      <c r="B80" s="22">
        <v>56151</v>
      </c>
      <c r="C80" s="22">
        <v>1</v>
      </c>
      <c r="D80" s="24">
        <v>15</v>
      </c>
      <c r="E80" s="18">
        <f t="shared" si="0"/>
        <v>7.5201371810202838E-2</v>
      </c>
      <c r="F80" s="19">
        <f>D156</f>
        <v>44321</v>
      </c>
      <c r="G80" s="19">
        <f>E38</f>
        <v>3333</v>
      </c>
      <c r="H80" s="20">
        <f t="shared" si="1"/>
        <v>1</v>
      </c>
      <c r="I80" s="20">
        <f t="shared" si="3"/>
        <v>1</v>
      </c>
      <c r="J80" s="20">
        <f t="shared" si="2"/>
        <v>1</v>
      </c>
    </row>
    <row r="81" spans="1:10" x14ac:dyDescent="0.25">
      <c r="A81" s="21" t="s">
        <v>47</v>
      </c>
      <c r="B81" s="22">
        <v>2161</v>
      </c>
      <c r="C81" s="22" t="s">
        <v>58</v>
      </c>
      <c r="D81" s="24">
        <v>13</v>
      </c>
      <c r="E81" s="18">
        <f t="shared" si="0"/>
        <v>7.5201371810202838E-2</v>
      </c>
      <c r="F81" s="19">
        <f>D156</f>
        <v>44321</v>
      </c>
      <c r="G81" s="19">
        <f>E38</f>
        <v>3333</v>
      </c>
      <c r="H81" s="20">
        <f t="shared" si="1"/>
        <v>1</v>
      </c>
      <c r="I81" s="20">
        <f t="shared" si="3"/>
        <v>1</v>
      </c>
      <c r="J81" s="20">
        <f t="shared" si="2"/>
        <v>1</v>
      </c>
    </row>
    <row r="82" spans="1:10" x14ac:dyDescent="0.25">
      <c r="A82" s="21" t="s">
        <v>59</v>
      </c>
      <c r="B82" s="22">
        <v>6223</v>
      </c>
      <c r="C82" s="22" t="s">
        <v>60</v>
      </c>
      <c r="D82" s="24">
        <v>12</v>
      </c>
      <c r="E82" s="18">
        <f t="shared" si="0"/>
        <v>7.5201371810202838E-2</v>
      </c>
      <c r="F82" s="19">
        <f>D156</f>
        <v>44321</v>
      </c>
      <c r="G82" s="19">
        <f>E38</f>
        <v>3333</v>
      </c>
      <c r="H82" s="20">
        <f t="shared" si="1"/>
        <v>1</v>
      </c>
      <c r="I82" s="20">
        <f t="shared" si="3"/>
        <v>1</v>
      </c>
      <c r="J82" s="20">
        <f t="shared" si="2"/>
        <v>1</v>
      </c>
    </row>
    <row r="83" spans="1:10" x14ac:dyDescent="0.25">
      <c r="A83" s="21" t="s">
        <v>59</v>
      </c>
      <c r="B83" s="22">
        <v>6223</v>
      </c>
      <c r="C83" s="22" t="s">
        <v>61</v>
      </c>
      <c r="D83" s="24">
        <v>12</v>
      </c>
      <c r="E83" s="18">
        <f t="shared" si="0"/>
        <v>7.5201371810202838E-2</v>
      </c>
      <c r="F83" s="19">
        <f>D156</f>
        <v>44321</v>
      </c>
      <c r="G83" s="19">
        <f>E38</f>
        <v>3333</v>
      </c>
      <c r="H83" s="20">
        <f t="shared" si="1"/>
        <v>1</v>
      </c>
      <c r="I83" s="20">
        <f t="shared" si="3"/>
        <v>1</v>
      </c>
      <c r="J83" s="20">
        <f t="shared" si="2"/>
        <v>1</v>
      </c>
    </row>
    <row r="84" spans="1:10" x14ac:dyDescent="0.25">
      <c r="A84" s="21" t="s">
        <v>59</v>
      </c>
      <c r="B84" s="22">
        <v>6223</v>
      </c>
      <c r="C84" s="22" t="s">
        <v>62</v>
      </c>
      <c r="D84" s="24">
        <v>11</v>
      </c>
      <c r="E84" s="18">
        <f t="shared" si="0"/>
        <v>7.5201371810202838E-2</v>
      </c>
      <c r="F84" s="19">
        <f>D156</f>
        <v>44321</v>
      </c>
      <c r="G84" s="19">
        <f>E38</f>
        <v>3333</v>
      </c>
      <c r="H84" s="20">
        <f t="shared" si="1"/>
        <v>1</v>
      </c>
      <c r="I84" s="20">
        <f t="shared" si="3"/>
        <v>1</v>
      </c>
      <c r="J84" s="20">
        <f t="shared" si="2"/>
        <v>1</v>
      </c>
    </row>
    <row r="85" spans="1:10" x14ac:dyDescent="0.25">
      <c r="A85" s="21" t="s">
        <v>59</v>
      </c>
      <c r="B85" s="22">
        <v>6223</v>
      </c>
      <c r="C85" s="22" t="s">
        <v>63</v>
      </c>
      <c r="D85" s="24">
        <v>11</v>
      </c>
      <c r="E85" s="18">
        <f t="shared" si="0"/>
        <v>7.5201371810202838E-2</v>
      </c>
      <c r="F85" s="19">
        <f>D156</f>
        <v>44321</v>
      </c>
      <c r="G85" s="19">
        <f>E38</f>
        <v>3333</v>
      </c>
      <c r="H85" s="20">
        <f t="shared" si="1"/>
        <v>1</v>
      </c>
      <c r="I85" s="20">
        <f t="shared" si="3"/>
        <v>1</v>
      </c>
      <c r="J85" s="20">
        <f t="shared" si="2"/>
        <v>1</v>
      </c>
    </row>
    <row r="86" spans="1:10" x14ac:dyDescent="0.25">
      <c r="A86" s="21" t="s">
        <v>64</v>
      </c>
      <c r="B86" s="22">
        <v>7964</v>
      </c>
      <c r="C86" s="22" t="s">
        <v>65</v>
      </c>
      <c r="D86" s="24">
        <v>11</v>
      </c>
      <c r="E86" s="18">
        <f t="shared" si="0"/>
        <v>7.5201371810202838E-2</v>
      </c>
      <c r="F86" s="19">
        <f>D156</f>
        <v>44321</v>
      </c>
      <c r="G86" s="19">
        <f>E38</f>
        <v>3333</v>
      </c>
      <c r="H86" s="20">
        <f t="shared" si="1"/>
        <v>1</v>
      </c>
      <c r="I86" s="20">
        <f t="shared" si="3"/>
        <v>1</v>
      </c>
      <c r="J86" s="20">
        <f t="shared" si="2"/>
        <v>1</v>
      </c>
    </row>
    <row r="87" spans="1:10" x14ac:dyDescent="0.25">
      <c r="A87" s="21" t="s">
        <v>64</v>
      </c>
      <c r="B87" s="22">
        <v>7964</v>
      </c>
      <c r="C87" s="22" t="s">
        <v>66</v>
      </c>
      <c r="D87" s="24">
        <v>11</v>
      </c>
      <c r="E87" s="18">
        <f t="shared" si="0"/>
        <v>7.5201371810202838E-2</v>
      </c>
      <c r="F87" s="19">
        <f>D156</f>
        <v>44321</v>
      </c>
      <c r="G87" s="19">
        <f>E38</f>
        <v>3333</v>
      </c>
      <c r="H87" s="20">
        <f t="shared" si="1"/>
        <v>1</v>
      </c>
      <c r="I87" s="20">
        <f t="shared" si="3"/>
        <v>1</v>
      </c>
      <c r="J87" s="20">
        <f t="shared" si="2"/>
        <v>1</v>
      </c>
    </row>
    <row r="88" spans="1:10" x14ac:dyDescent="0.25">
      <c r="A88" s="21" t="s">
        <v>64</v>
      </c>
      <c r="B88" s="22">
        <v>7964</v>
      </c>
      <c r="C88" s="22" t="s">
        <v>67</v>
      </c>
      <c r="D88" s="24">
        <v>11</v>
      </c>
      <c r="E88" s="18">
        <f t="shared" si="0"/>
        <v>7.5201371810202838E-2</v>
      </c>
      <c r="F88" s="19">
        <f>D156</f>
        <v>44321</v>
      </c>
      <c r="G88" s="19">
        <f>E38</f>
        <v>3333</v>
      </c>
      <c r="H88" s="20">
        <f t="shared" si="1"/>
        <v>1</v>
      </c>
      <c r="I88" s="20">
        <f t="shared" si="3"/>
        <v>1</v>
      </c>
      <c r="J88" s="20">
        <f t="shared" si="2"/>
        <v>1</v>
      </c>
    </row>
    <row r="89" spans="1:10" x14ac:dyDescent="0.25">
      <c r="A89" s="21" t="s">
        <v>68</v>
      </c>
      <c r="B89" s="22">
        <v>7903</v>
      </c>
      <c r="C89" s="22" t="s">
        <v>69</v>
      </c>
      <c r="D89" s="24">
        <v>10</v>
      </c>
      <c r="E89" s="18">
        <f t="shared" si="0"/>
        <v>7.5201371810202838E-2</v>
      </c>
      <c r="F89" s="19">
        <f>D156</f>
        <v>44321</v>
      </c>
      <c r="G89" s="19">
        <f>E38</f>
        <v>3333</v>
      </c>
      <c r="H89" s="20">
        <f t="shared" si="1"/>
        <v>1</v>
      </c>
      <c r="I89" s="20">
        <f t="shared" si="3"/>
        <v>1</v>
      </c>
      <c r="J89" s="20">
        <f t="shared" si="2"/>
        <v>1</v>
      </c>
    </row>
    <row r="90" spans="1:10" x14ac:dyDescent="0.25">
      <c r="A90" s="21" t="s">
        <v>68</v>
      </c>
      <c r="B90" s="22">
        <v>7903</v>
      </c>
      <c r="C90" s="22" t="s">
        <v>70</v>
      </c>
      <c r="D90" s="24">
        <v>10</v>
      </c>
      <c r="E90" s="18">
        <f t="shared" si="0"/>
        <v>7.5201371810202838E-2</v>
      </c>
      <c r="F90" s="19">
        <f>D156</f>
        <v>44321</v>
      </c>
      <c r="G90" s="19">
        <f>E38</f>
        <v>3333</v>
      </c>
      <c r="H90" s="20">
        <f t="shared" si="1"/>
        <v>1</v>
      </c>
      <c r="I90" s="20">
        <f t="shared" si="3"/>
        <v>1</v>
      </c>
      <c r="J90" s="20">
        <f t="shared" si="2"/>
        <v>1</v>
      </c>
    </row>
    <row r="91" spans="1:10" x14ac:dyDescent="0.25">
      <c r="A91" s="21" t="s">
        <v>68</v>
      </c>
      <c r="B91" s="22">
        <v>7903</v>
      </c>
      <c r="C91" s="22" t="s">
        <v>71</v>
      </c>
      <c r="D91" s="24">
        <v>10</v>
      </c>
      <c r="E91" s="18">
        <f t="shared" si="0"/>
        <v>7.5201371810202838E-2</v>
      </c>
      <c r="F91" s="19">
        <f>D156</f>
        <v>44321</v>
      </c>
      <c r="G91" s="19">
        <f>E38</f>
        <v>3333</v>
      </c>
      <c r="H91" s="20">
        <f t="shared" si="1"/>
        <v>1</v>
      </c>
      <c r="I91" s="20">
        <f t="shared" si="3"/>
        <v>1</v>
      </c>
      <c r="J91" s="20">
        <f t="shared" si="2"/>
        <v>1</v>
      </c>
    </row>
    <row r="92" spans="1:10" x14ac:dyDescent="0.25">
      <c r="A92" s="21" t="s">
        <v>68</v>
      </c>
      <c r="B92" s="22">
        <v>7903</v>
      </c>
      <c r="C92" s="22" t="s">
        <v>72</v>
      </c>
      <c r="D92" s="24">
        <v>10</v>
      </c>
      <c r="E92" s="18">
        <f t="shared" si="0"/>
        <v>7.5201371810202838E-2</v>
      </c>
      <c r="F92" s="19">
        <f>D156</f>
        <v>44321</v>
      </c>
      <c r="G92" s="19">
        <f>E38</f>
        <v>3333</v>
      </c>
      <c r="H92" s="20">
        <f t="shared" si="1"/>
        <v>1</v>
      </c>
      <c r="I92" s="20">
        <f t="shared" si="3"/>
        <v>1</v>
      </c>
      <c r="J92" s="20">
        <f t="shared" si="2"/>
        <v>1</v>
      </c>
    </row>
    <row r="93" spans="1:10" x14ac:dyDescent="0.25">
      <c r="A93" s="21" t="s">
        <v>64</v>
      </c>
      <c r="B93" s="22">
        <v>7964</v>
      </c>
      <c r="C93" s="22" t="s">
        <v>73</v>
      </c>
      <c r="D93" s="24">
        <v>10</v>
      </c>
      <c r="E93" s="18">
        <f t="shared" si="0"/>
        <v>7.5201371810202838E-2</v>
      </c>
      <c r="F93" s="19">
        <f>D156</f>
        <v>44321</v>
      </c>
      <c r="G93" s="19">
        <f>E38</f>
        <v>3333</v>
      </c>
      <c r="H93" s="20">
        <f t="shared" si="1"/>
        <v>1</v>
      </c>
      <c r="I93" s="20">
        <f t="shared" si="3"/>
        <v>1</v>
      </c>
      <c r="J93" s="20">
        <f t="shared" si="2"/>
        <v>1</v>
      </c>
    </row>
    <row r="94" spans="1:10" x14ac:dyDescent="0.25">
      <c r="A94" s="21" t="s">
        <v>64</v>
      </c>
      <c r="B94" s="22">
        <v>7964</v>
      </c>
      <c r="C94" s="22" t="s">
        <v>74</v>
      </c>
      <c r="D94" s="24">
        <v>10</v>
      </c>
      <c r="E94" s="18">
        <f t="shared" si="0"/>
        <v>7.5201371810202838E-2</v>
      </c>
      <c r="F94" s="19">
        <f>D156</f>
        <v>44321</v>
      </c>
      <c r="G94" s="19">
        <f>E38</f>
        <v>3333</v>
      </c>
      <c r="H94" s="20">
        <f t="shared" si="1"/>
        <v>1</v>
      </c>
      <c r="I94" s="20">
        <f t="shared" si="3"/>
        <v>1</v>
      </c>
      <c r="J94" s="20">
        <f t="shared" si="2"/>
        <v>1</v>
      </c>
    </row>
    <row r="95" spans="1:10" x14ac:dyDescent="0.25">
      <c r="A95" s="21" t="s">
        <v>64</v>
      </c>
      <c r="B95" s="22">
        <v>7964</v>
      </c>
      <c r="C95" s="22" t="s">
        <v>75</v>
      </c>
      <c r="D95" s="24">
        <v>10</v>
      </c>
      <c r="E95" s="18">
        <f t="shared" si="0"/>
        <v>7.5201371810202838E-2</v>
      </c>
      <c r="F95" s="19">
        <f>D156</f>
        <v>44321</v>
      </c>
      <c r="G95" s="19">
        <f>E38</f>
        <v>3333</v>
      </c>
      <c r="H95" s="20">
        <f t="shared" si="1"/>
        <v>1</v>
      </c>
      <c r="I95" s="20">
        <f t="shared" si="3"/>
        <v>1</v>
      </c>
      <c r="J95" s="20">
        <f t="shared" si="2"/>
        <v>1</v>
      </c>
    </row>
    <row r="96" spans="1:10" x14ac:dyDescent="0.25">
      <c r="A96" s="21" t="s">
        <v>64</v>
      </c>
      <c r="B96" s="22">
        <v>7964</v>
      </c>
      <c r="C96" s="22" t="s">
        <v>76</v>
      </c>
      <c r="D96" s="24">
        <v>10</v>
      </c>
      <c r="E96" s="18">
        <f t="shared" si="0"/>
        <v>7.5201371810202838E-2</v>
      </c>
      <c r="F96" s="19">
        <f>D156</f>
        <v>44321</v>
      </c>
      <c r="G96" s="19">
        <f>E38</f>
        <v>3333</v>
      </c>
      <c r="H96" s="20">
        <f t="shared" si="1"/>
        <v>1</v>
      </c>
      <c r="I96" s="20">
        <f t="shared" si="3"/>
        <v>1</v>
      </c>
      <c r="J96" s="20">
        <f t="shared" si="2"/>
        <v>1</v>
      </c>
    </row>
    <row r="97" spans="1:10" x14ac:dyDescent="0.25">
      <c r="A97" s="21" t="s">
        <v>64</v>
      </c>
      <c r="B97" s="22">
        <v>7964</v>
      </c>
      <c r="C97" s="22" t="s">
        <v>77</v>
      </c>
      <c r="D97" s="24">
        <v>9</v>
      </c>
      <c r="E97" s="18">
        <f t="shared" si="0"/>
        <v>7.5201371810202838E-2</v>
      </c>
      <c r="F97" s="19">
        <f>D156</f>
        <v>44321</v>
      </c>
      <c r="G97" s="19">
        <f>E38</f>
        <v>3333</v>
      </c>
      <c r="H97" s="20">
        <f t="shared" si="1"/>
        <v>1</v>
      </c>
      <c r="I97" s="20">
        <f t="shared" si="3"/>
        <v>1</v>
      </c>
      <c r="J97" s="20">
        <f t="shared" si="2"/>
        <v>1</v>
      </c>
    </row>
    <row r="98" spans="1:10" x14ac:dyDescent="0.25">
      <c r="A98" s="21" t="s">
        <v>78</v>
      </c>
      <c r="B98" s="22">
        <v>7749</v>
      </c>
      <c r="C98" s="22">
        <v>1</v>
      </c>
      <c r="D98" s="24">
        <v>8</v>
      </c>
      <c r="E98" s="18">
        <f t="shared" si="0"/>
        <v>7.5201371810202838E-2</v>
      </c>
      <c r="F98" s="19">
        <f>D156</f>
        <v>44321</v>
      </c>
      <c r="G98" s="19">
        <f>E38</f>
        <v>3333</v>
      </c>
      <c r="H98" s="20">
        <f t="shared" si="1"/>
        <v>1</v>
      </c>
      <c r="I98" s="20">
        <f t="shared" si="3"/>
        <v>1</v>
      </c>
      <c r="J98" s="20">
        <f t="shared" si="2"/>
        <v>1</v>
      </c>
    </row>
    <row r="99" spans="1:10" x14ac:dyDescent="0.25">
      <c r="A99" s="21" t="s">
        <v>79</v>
      </c>
      <c r="B99" s="22">
        <v>6074</v>
      </c>
      <c r="C99" s="22">
        <v>4</v>
      </c>
      <c r="D99" s="24">
        <v>8</v>
      </c>
      <c r="E99" s="18">
        <f t="shared" si="0"/>
        <v>7.5201371810202838E-2</v>
      </c>
      <c r="F99" s="19">
        <f>D156</f>
        <v>44321</v>
      </c>
      <c r="G99" s="19">
        <f>E38</f>
        <v>3333</v>
      </c>
      <c r="H99" s="20">
        <f t="shared" si="1"/>
        <v>1</v>
      </c>
      <c r="I99" s="20">
        <f t="shared" si="3"/>
        <v>1</v>
      </c>
      <c r="J99" s="20">
        <f t="shared" si="2"/>
        <v>1</v>
      </c>
    </row>
    <row r="100" spans="1:10" x14ac:dyDescent="0.25">
      <c r="A100" s="21" t="s">
        <v>35</v>
      </c>
      <c r="B100" s="22">
        <v>2079</v>
      </c>
      <c r="C100" s="22">
        <v>8</v>
      </c>
      <c r="D100" s="24">
        <v>8</v>
      </c>
      <c r="E100" s="18">
        <f t="shared" si="0"/>
        <v>7.5201371810202838E-2</v>
      </c>
      <c r="F100" s="19">
        <f>D156</f>
        <v>44321</v>
      </c>
      <c r="G100" s="19">
        <f>E38</f>
        <v>3333</v>
      </c>
      <c r="H100" s="20">
        <f t="shared" si="1"/>
        <v>1</v>
      </c>
      <c r="I100" s="20">
        <f t="shared" si="3"/>
        <v>1</v>
      </c>
      <c r="J100" s="20">
        <f t="shared" si="3"/>
        <v>1</v>
      </c>
    </row>
    <row r="101" spans="1:10" x14ac:dyDescent="0.25">
      <c r="A101" s="21" t="s">
        <v>50</v>
      </c>
      <c r="B101" s="22">
        <v>7296</v>
      </c>
      <c r="C101" s="22">
        <v>1</v>
      </c>
      <c r="D101" s="24">
        <v>8</v>
      </c>
      <c r="E101" s="18">
        <f t="shared" si="0"/>
        <v>7.5201371810202838E-2</v>
      </c>
      <c r="F101" s="19">
        <f>D156</f>
        <v>44321</v>
      </c>
      <c r="G101" s="19">
        <f>E38</f>
        <v>3333</v>
      </c>
      <c r="H101" s="20">
        <f t="shared" si="1"/>
        <v>1</v>
      </c>
      <c r="I101" s="20">
        <f t="shared" ref="I101:J154" si="4">H101</f>
        <v>1</v>
      </c>
      <c r="J101" s="20">
        <f t="shared" si="4"/>
        <v>1</v>
      </c>
    </row>
    <row r="102" spans="1:10" x14ac:dyDescent="0.25">
      <c r="A102" s="21" t="s">
        <v>35</v>
      </c>
      <c r="B102" s="22">
        <v>2079</v>
      </c>
      <c r="C102" s="22">
        <v>7</v>
      </c>
      <c r="D102" s="24">
        <v>7</v>
      </c>
      <c r="E102" s="18">
        <f t="shared" si="0"/>
        <v>7.5201371810202838E-2</v>
      </c>
      <c r="F102" s="19">
        <f>D156</f>
        <v>44321</v>
      </c>
      <c r="G102" s="19">
        <f>E38</f>
        <v>3333</v>
      </c>
      <c r="H102" s="20">
        <f t="shared" si="1"/>
        <v>1</v>
      </c>
      <c r="I102" s="20">
        <f t="shared" si="4"/>
        <v>1</v>
      </c>
      <c r="J102" s="20">
        <f t="shared" si="4"/>
        <v>1</v>
      </c>
    </row>
    <row r="103" spans="1:10" x14ac:dyDescent="0.25">
      <c r="A103" s="21" t="s">
        <v>47</v>
      </c>
      <c r="B103" s="22">
        <v>2161</v>
      </c>
      <c r="C103" s="22" t="s">
        <v>80</v>
      </c>
      <c r="D103" s="24">
        <v>7</v>
      </c>
      <c r="E103" s="18">
        <f t="shared" si="0"/>
        <v>7.5201371810202838E-2</v>
      </c>
      <c r="F103" s="19">
        <f>D156</f>
        <v>44321</v>
      </c>
      <c r="G103" s="19">
        <f>E38</f>
        <v>3333</v>
      </c>
      <c r="H103" s="20">
        <f t="shared" si="1"/>
        <v>1</v>
      </c>
      <c r="I103" s="20">
        <f t="shared" si="4"/>
        <v>1</v>
      </c>
      <c r="J103" s="20">
        <f t="shared" si="4"/>
        <v>1</v>
      </c>
    </row>
    <row r="104" spans="1:10" x14ac:dyDescent="0.25">
      <c r="A104" s="21" t="s">
        <v>79</v>
      </c>
      <c r="B104" s="22">
        <v>6074</v>
      </c>
      <c r="C104" s="22">
        <v>1</v>
      </c>
      <c r="D104" s="24">
        <v>6</v>
      </c>
      <c r="E104" s="18">
        <f t="shared" si="0"/>
        <v>7.5201371810202838E-2</v>
      </c>
      <c r="F104" s="19">
        <f>D156</f>
        <v>44321</v>
      </c>
      <c r="G104" s="19">
        <f>E38</f>
        <v>3333</v>
      </c>
      <c r="H104" s="20">
        <f t="shared" si="1"/>
        <v>0</v>
      </c>
      <c r="I104" s="20">
        <f t="shared" si="4"/>
        <v>0</v>
      </c>
      <c r="J104" s="20">
        <f t="shared" si="4"/>
        <v>0</v>
      </c>
    </row>
    <row r="105" spans="1:10" x14ac:dyDescent="0.25">
      <c r="A105" s="21" t="s">
        <v>79</v>
      </c>
      <c r="B105" s="22">
        <v>6074</v>
      </c>
      <c r="C105" s="22">
        <v>3</v>
      </c>
      <c r="D105" s="24">
        <v>6</v>
      </c>
      <c r="E105" s="18">
        <f t="shared" ref="E105:E154" si="5">G105/F105</f>
        <v>7.5201371810202838E-2</v>
      </c>
      <c r="F105" s="19">
        <f>D156</f>
        <v>44321</v>
      </c>
      <c r="G105" s="19">
        <f>E38</f>
        <v>3333</v>
      </c>
      <c r="H105" s="20">
        <f t="shared" ref="H105:H154" si="6">ROUND(D105*E105,0)</f>
        <v>0</v>
      </c>
      <c r="I105" s="20">
        <f t="shared" si="4"/>
        <v>0</v>
      </c>
      <c r="J105" s="20">
        <f t="shared" si="4"/>
        <v>0</v>
      </c>
    </row>
    <row r="106" spans="1:10" x14ac:dyDescent="0.25">
      <c r="A106" s="21" t="s">
        <v>81</v>
      </c>
      <c r="B106" s="22">
        <v>7848</v>
      </c>
      <c r="C106" s="22">
        <v>2</v>
      </c>
      <c r="D106" s="24">
        <v>6</v>
      </c>
      <c r="E106" s="18">
        <f t="shared" si="5"/>
        <v>7.5201371810202838E-2</v>
      </c>
      <c r="F106" s="19">
        <f>D156</f>
        <v>44321</v>
      </c>
      <c r="G106" s="19">
        <f>E38</f>
        <v>3333</v>
      </c>
      <c r="H106" s="20">
        <f t="shared" si="6"/>
        <v>0</v>
      </c>
      <c r="I106" s="20">
        <f t="shared" si="4"/>
        <v>0</v>
      </c>
      <c r="J106" s="20">
        <f t="shared" si="4"/>
        <v>0</v>
      </c>
    </row>
    <row r="107" spans="1:10" x14ac:dyDescent="0.25">
      <c r="A107" s="21" t="s">
        <v>81</v>
      </c>
      <c r="B107" s="22">
        <v>7848</v>
      </c>
      <c r="C107" s="22">
        <v>1</v>
      </c>
      <c r="D107" s="24">
        <v>5</v>
      </c>
      <c r="E107" s="18">
        <f t="shared" si="5"/>
        <v>7.5201371810202838E-2</v>
      </c>
      <c r="F107" s="19">
        <f>D156</f>
        <v>44321</v>
      </c>
      <c r="G107" s="19">
        <f>E38</f>
        <v>3333</v>
      </c>
      <c r="H107" s="20">
        <f t="shared" si="6"/>
        <v>0</v>
      </c>
      <c r="I107" s="20">
        <f t="shared" si="4"/>
        <v>0</v>
      </c>
      <c r="J107" s="20">
        <f t="shared" si="4"/>
        <v>0</v>
      </c>
    </row>
    <row r="108" spans="1:10" x14ac:dyDescent="0.25">
      <c r="A108" s="21" t="s">
        <v>81</v>
      </c>
      <c r="B108" s="22">
        <v>7848</v>
      </c>
      <c r="C108" s="22">
        <v>3</v>
      </c>
      <c r="D108" s="24">
        <v>5</v>
      </c>
      <c r="E108" s="18">
        <f t="shared" si="5"/>
        <v>7.5201371810202838E-2</v>
      </c>
      <c r="F108" s="19">
        <f>D156</f>
        <v>44321</v>
      </c>
      <c r="G108" s="19">
        <f>E38</f>
        <v>3333</v>
      </c>
      <c r="H108" s="20">
        <f t="shared" si="6"/>
        <v>0</v>
      </c>
      <c r="I108" s="20">
        <f t="shared" si="4"/>
        <v>0</v>
      </c>
      <c r="J108" s="20">
        <f t="shared" si="4"/>
        <v>0</v>
      </c>
    </row>
    <row r="109" spans="1:10" x14ac:dyDescent="0.25">
      <c r="A109" s="21" t="s">
        <v>82</v>
      </c>
      <c r="B109" s="22">
        <v>7754</v>
      </c>
      <c r="C109" s="22">
        <v>2</v>
      </c>
      <c r="D109" s="24">
        <v>5</v>
      </c>
      <c r="E109" s="18">
        <f t="shared" si="5"/>
        <v>7.5201371810202838E-2</v>
      </c>
      <c r="F109" s="19">
        <f>D156</f>
        <v>44321</v>
      </c>
      <c r="G109" s="19">
        <f>E38</f>
        <v>3333</v>
      </c>
      <c r="H109" s="20">
        <f t="shared" si="6"/>
        <v>0</v>
      </c>
      <c r="I109" s="20">
        <f t="shared" si="4"/>
        <v>0</v>
      </c>
      <c r="J109" s="20">
        <f t="shared" si="4"/>
        <v>0</v>
      </c>
    </row>
    <row r="110" spans="1:10" x14ac:dyDescent="0.25">
      <c r="A110" s="21" t="s">
        <v>79</v>
      </c>
      <c r="B110" s="22">
        <v>6074</v>
      </c>
      <c r="C110" s="22">
        <v>2</v>
      </c>
      <c r="D110" s="24">
        <v>4</v>
      </c>
      <c r="E110" s="18">
        <f t="shared" si="5"/>
        <v>7.5201371810202838E-2</v>
      </c>
      <c r="F110" s="19">
        <f>D156</f>
        <v>44321</v>
      </c>
      <c r="G110" s="19">
        <f>E38</f>
        <v>3333</v>
      </c>
      <c r="H110" s="20">
        <f t="shared" si="6"/>
        <v>0</v>
      </c>
      <c r="I110" s="20">
        <f t="shared" si="4"/>
        <v>0</v>
      </c>
      <c r="J110" s="20">
        <f t="shared" si="4"/>
        <v>0</v>
      </c>
    </row>
    <row r="111" spans="1:10" x14ac:dyDescent="0.25">
      <c r="A111" s="21" t="s">
        <v>82</v>
      </c>
      <c r="B111" s="22">
        <v>7754</v>
      </c>
      <c r="C111" s="22">
        <v>1</v>
      </c>
      <c r="D111" s="24">
        <v>4</v>
      </c>
      <c r="E111" s="18">
        <f t="shared" si="5"/>
        <v>7.5201371810202838E-2</v>
      </c>
      <c r="F111" s="19">
        <f>D156</f>
        <v>44321</v>
      </c>
      <c r="G111" s="19">
        <f>E38</f>
        <v>3333</v>
      </c>
      <c r="H111" s="20">
        <f t="shared" si="6"/>
        <v>0</v>
      </c>
      <c r="I111" s="20">
        <f t="shared" si="4"/>
        <v>0</v>
      </c>
      <c r="J111" s="20">
        <f t="shared" si="4"/>
        <v>0</v>
      </c>
    </row>
    <row r="112" spans="1:10" x14ac:dyDescent="0.25">
      <c r="A112" s="21" t="s">
        <v>83</v>
      </c>
      <c r="B112" s="22">
        <v>55234</v>
      </c>
      <c r="C112" s="22" t="s">
        <v>84</v>
      </c>
      <c r="D112" s="24">
        <v>2</v>
      </c>
      <c r="E112" s="18">
        <f t="shared" si="5"/>
        <v>7.5201371810202838E-2</v>
      </c>
      <c r="F112" s="19">
        <f>D156</f>
        <v>44321</v>
      </c>
      <c r="G112" s="19">
        <f>E38</f>
        <v>3333</v>
      </c>
      <c r="H112" s="20">
        <f t="shared" si="6"/>
        <v>0</v>
      </c>
      <c r="I112" s="20">
        <f t="shared" si="4"/>
        <v>0</v>
      </c>
      <c r="J112" s="20">
        <f t="shared" si="4"/>
        <v>0</v>
      </c>
    </row>
    <row r="113" spans="1:10" x14ac:dyDescent="0.25">
      <c r="A113" s="21" t="s">
        <v>83</v>
      </c>
      <c r="B113" s="22">
        <v>55234</v>
      </c>
      <c r="C113" s="22" t="s">
        <v>85</v>
      </c>
      <c r="D113" s="24">
        <v>2</v>
      </c>
      <c r="E113" s="18">
        <f t="shared" si="5"/>
        <v>7.5201371810202838E-2</v>
      </c>
      <c r="F113" s="19">
        <f>D156</f>
        <v>44321</v>
      </c>
      <c r="G113" s="19">
        <f>E38</f>
        <v>3333</v>
      </c>
      <c r="H113" s="20">
        <f t="shared" si="6"/>
        <v>0</v>
      </c>
      <c r="I113" s="20">
        <f t="shared" si="4"/>
        <v>0</v>
      </c>
      <c r="J113" s="20">
        <f t="shared" si="4"/>
        <v>0</v>
      </c>
    </row>
    <row r="114" spans="1:10" x14ac:dyDescent="0.25">
      <c r="A114" s="21" t="s">
        <v>83</v>
      </c>
      <c r="B114" s="22">
        <v>55234</v>
      </c>
      <c r="C114" s="22" t="s">
        <v>86</v>
      </c>
      <c r="D114" s="24">
        <v>2</v>
      </c>
      <c r="E114" s="18">
        <f t="shared" si="5"/>
        <v>7.5201371810202838E-2</v>
      </c>
      <c r="F114" s="19">
        <f>D156</f>
        <v>44321</v>
      </c>
      <c r="G114" s="19">
        <f>E38</f>
        <v>3333</v>
      </c>
      <c r="H114" s="20">
        <f t="shared" si="6"/>
        <v>0</v>
      </c>
      <c r="I114" s="20">
        <f t="shared" si="4"/>
        <v>0</v>
      </c>
      <c r="J114" s="20">
        <f t="shared" si="4"/>
        <v>0</v>
      </c>
    </row>
    <row r="115" spans="1:10" x14ac:dyDescent="0.25">
      <c r="A115" s="21" t="s">
        <v>83</v>
      </c>
      <c r="B115" s="22">
        <v>55234</v>
      </c>
      <c r="C115" s="22" t="s">
        <v>87</v>
      </c>
      <c r="D115" s="24">
        <v>2</v>
      </c>
      <c r="E115" s="18">
        <f t="shared" si="5"/>
        <v>7.5201371810202838E-2</v>
      </c>
      <c r="F115" s="19">
        <f>D156</f>
        <v>44321</v>
      </c>
      <c r="G115" s="19">
        <f>E38</f>
        <v>3333</v>
      </c>
      <c r="H115" s="20">
        <f t="shared" si="6"/>
        <v>0</v>
      </c>
      <c r="I115" s="20">
        <f t="shared" si="4"/>
        <v>0</v>
      </c>
      <c r="J115" s="20">
        <f t="shared" si="4"/>
        <v>0</v>
      </c>
    </row>
    <row r="116" spans="1:10" x14ac:dyDescent="0.25">
      <c r="A116" s="21" t="s">
        <v>88</v>
      </c>
      <c r="B116" s="22">
        <v>2122</v>
      </c>
      <c r="C116" s="22" t="s">
        <v>89</v>
      </c>
      <c r="D116" s="24">
        <v>2</v>
      </c>
      <c r="E116" s="18">
        <f t="shared" si="5"/>
        <v>7.5201371810202838E-2</v>
      </c>
      <c r="F116" s="19">
        <f>D156</f>
        <v>44321</v>
      </c>
      <c r="G116" s="19">
        <f>E38</f>
        <v>3333</v>
      </c>
      <c r="H116" s="20">
        <f t="shared" si="6"/>
        <v>0</v>
      </c>
      <c r="I116" s="20">
        <f t="shared" si="4"/>
        <v>0</v>
      </c>
      <c r="J116" s="20">
        <f t="shared" si="4"/>
        <v>0</v>
      </c>
    </row>
    <row r="117" spans="1:10" x14ac:dyDescent="0.25">
      <c r="A117" s="21" t="s">
        <v>90</v>
      </c>
      <c r="B117" s="22">
        <v>55447</v>
      </c>
      <c r="C117" s="22" t="s">
        <v>91</v>
      </c>
      <c r="D117" s="24">
        <v>2</v>
      </c>
      <c r="E117" s="18">
        <f t="shared" si="5"/>
        <v>7.5201371810202838E-2</v>
      </c>
      <c r="F117" s="19">
        <f>D156</f>
        <v>44321</v>
      </c>
      <c r="G117" s="19">
        <f>E38</f>
        <v>3333</v>
      </c>
      <c r="H117" s="20">
        <f t="shared" si="6"/>
        <v>0</v>
      </c>
      <c r="I117" s="20">
        <f t="shared" si="4"/>
        <v>0</v>
      </c>
      <c r="J117" s="20">
        <f t="shared" si="4"/>
        <v>0</v>
      </c>
    </row>
    <row r="118" spans="1:10" x14ac:dyDescent="0.25">
      <c r="A118" s="21" t="s">
        <v>59</v>
      </c>
      <c r="B118" s="22">
        <v>6223</v>
      </c>
      <c r="C118" s="22">
        <v>2</v>
      </c>
      <c r="D118" s="24">
        <v>2</v>
      </c>
      <c r="E118" s="18">
        <f t="shared" si="5"/>
        <v>7.5201371810202838E-2</v>
      </c>
      <c r="F118" s="19">
        <f>D156</f>
        <v>44321</v>
      </c>
      <c r="G118" s="19">
        <f>E38</f>
        <v>3333</v>
      </c>
      <c r="H118" s="20">
        <f t="shared" si="6"/>
        <v>0</v>
      </c>
      <c r="I118" s="20">
        <f t="shared" si="4"/>
        <v>0</v>
      </c>
      <c r="J118" s="20">
        <f t="shared" si="4"/>
        <v>0</v>
      </c>
    </row>
    <row r="119" spans="1:10" x14ac:dyDescent="0.25">
      <c r="A119" s="21" t="s">
        <v>92</v>
      </c>
      <c r="B119" s="22">
        <v>2131</v>
      </c>
      <c r="C119" s="22" t="s">
        <v>60</v>
      </c>
      <c r="D119" s="24">
        <v>2</v>
      </c>
      <c r="E119" s="18">
        <f t="shared" si="5"/>
        <v>7.5201371810202838E-2</v>
      </c>
      <c r="F119" s="19">
        <f>D156</f>
        <v>44321</v>
      </c>
      <c r="G119" s="19">
        <f>E38</f>
        <v>3333</v>
      </c>
      <c r="H119" s="20">
        <f t="shared" si="6"/>
        <v>0</v>
      </c>
      <c r="I119" s="20">
        <f t="shared" si="4"/>
        <v>0</v>
      </c>
      <c r="J119" s="20">
        <f t="shared" si="4"/>
        <v>0</v>
      </c>
    </row>
    <row r="120" spans="1:10" x14ac:dyDescent="0.25">
      <c r="A120" s="21" t="s">
        <v>48</v>
      </c>
      <c r="B120" s="22">
        <v>2098</v>
      </c>
      <c r="C120" s="22" t="s">
        <v>93</v>
      </c>
      <c r="D120" s="24">
        <v>2</v>
      </c>
      <c r="E120" s="18">
        <f t="shared" si="5"/>
        <v>7.5201371810202838E-2</v>
      </c>
      <c r="F120" s="19">
        <f>D156</f>
        <v>44321</v>
      </c>
      <c r="G120" s="19">
        <f>E38</f>
        <v>3333</v>
      </c>
      <c r="H120" s="20">
        <f t="shared" si="6"/>
        <v>0</v>
      </c>
      <c r="I120" s="20">
        <f t="shared" si="4"/>
        <v>0</v>
      </c>
      <c r="J120" s="20">
        <f t="shared" si="4"/>
        <v>0</v>
      </c>
    </row>
    <row r="121" spans="1:10" x14ac:dyDescent="0.25">
      <c r="A121" s="21" t="s">
        <v>83</v>
      </c>
      <c r="B121" s="22">
        <v>55234</v>
      </c>
      <c r="C121" s="22" t="s">
        <v>94</v>
      </c>
      <c r="D121" s="24">
        <v>1</v>
      </c>
      <c r="E121" s="18">
        <f t="shared" si="5"/>
        <v>7.5201371810202838E-2</v>
      </c>
      <c r="F121" s="19">
        <f>D156</f>
        <v>44321</v>
      </c>
      <c r="G121" s="19">
        <f>E38</f>
        <v>3333</v>
      </c>
      <c r="H121" s="20">
        <f t="shared" si="6"/>
        <v>0</v>
      </c>
      <c r="I121" s="20">
        <f t="shared" si="4"/>
        <v>0</v>
      </c>
      <c r="J121" s="20">
        <f t="shared" si="4"/>
        <v>0</v>
      </c>
    </row>
    <row r="122" spans="1:10" x14ac:dyDescent="0.25">
      <c r="A122" s="21" t="s">
        <v>83</v>
      </c>
      <c r="B122" s="22">
        <v>55234</v>
      </c>
      <c r="C122" s="22" t="s">
        <v>95</v>
      </c>
      <c r="D122" s="24">
        <v>1</v>
      </c>
      <c r="E122" s="18">
        <f t="shared" si="5"/>
        <v>7.5201371810202838E-2</v>
      </c>
      <c r="F122" s="19">
        <f>D156</f>
        <v>44321</v>
      </c>
      <c r="G122" s="19">
        <f>E38</f>
        <v>3333</v>
      </c>
      <c r="H122" s="20">
        <f t="shared" si="6"/>
        <v>0</v>
      </c>
      <c r="I122" s="20">
        <f t="shared" si="4"/>
        <v>0</v>
      </c>
      <c r="J122" s="20">
        <f t="shared" si="4"/>
        <v>0</v>
      </c>
    </row>
    <row r="123" spans="1:10" x14ac:dyDescent="0.25">
      <c r="A123" s="21" t="s">
        <v>83</v>
      </c>
      <c r="B123" s="22">
        <v>55234</v>
      </c>
      <c r="C123" s="22" t="s">
        <v>96</v>
      </c>
      <c r="D123" s="24">
        <v>1</v>
      </c>
      <c r="E123" s="18">
        <f t="shared" si="5"/>
        <v>7.5201371810202838E-2</v>
      </c>
      <c r="F123" s="19">
        <f>D156</f>
        <v>44321</v>
      </c>
      <c r="G123" s="19">
        <f>E38</f>
        <v>3333</v>
      </c>
      <c r="H123" s="20">
        <f t="shared" si="6"/>
        <v>0</v>
      </c>
      <c r="I123" s="20">
        <f t="shared" si="4"/>
        <v>0</v>
      </c>
      <c r="J123" s="20">
        <f t="shared" si="4"/>
        <v>0</v>
      </c>
    </row>
    <row r="124" spans="1:10" x14ac:dyDescent="0.25">
      <c r="A124" s="21" t="s">
        <v>83</v>
      </c>
      <c r="B124" s="22">
        <v>55234</v>
      </c>
      <c r="C124" s="22" t="s">
        <v>97</v>
      </c>
      <c r="D124" s="24">
        <v>1</v>
      </c>
      <c r="E124" s="18">
        <f t="shared" si="5"/>
        <v>7.5201371810202838E-2</v>
      </c>
      <c r="F124" s="19">
        <f>D156</f>
        <v>44321</v>
      </c>
      <c r="G124" s="19">
        <f>E38</f>
        <v>3333</v>
      </c>
      <c r="H124" s="20">
        <f t="shared" si="6"/>
        <v>0</v>
      </c>
      <c r="I124" s="20">
        <f t="shared" si="4"/>
        <v>0</v>
      </c>
      <c r="J124" s="20">
        <f t="shared" si="4"/>
        <v>0</v>
      </c>
    </row>
    <row r="125" spans="1:10" x14ac:dyDescent="0.25">
      <c r="A125" s="21" t="s">
        <v>90</v>
      </c>
      <c r="B125" s="22">
        <v>55447</v>
      </c>
      <c r="C125" s="22" t="s">
        <v>98</v>
      </c>
      <c r="D125" s="24">
        <v>1</v>
      </c>
      <c r="E125" s="18">
        <f t="shared" si="5"/>
        <v>7.5201371810202838E-2</v>
      </c>
      <c r="F125" s="19">
        <f>D156</f>
        <v>44321</v>
      </c>
      <c r="G125" s="19">
        <f>E38</f>
        <v>3333</v>
      </c>
      <c r="H125" s="20">
        <f t="shared" si="6"/>
        <v>0</v>
      </c>
      <c r="I125" s="20">
        <f t="shared" si="4"/>
        <v>0</v>
      </c>
      <c r="J125" s="20">
        <f t="shared" si="4"/>
        <v>0</v>
      </c>
    </row>
    <row r="126" spans="1:10" x14ac:dyDescent="0.25">
      <c r="A126" s="21" t="s">
        <v>90</v>
      </c>
      <c r="B126" s="22">
        <v>55447</v>
      </c>
      <c r="C126" s="22" t="s">
        <v>99</v>
      </c>
      <c r="D126" s="24">
        <v>1</v>
      </c>
      <c r="E126" s="18">
        <f t="shared" si="5"/>
        <v>7.5201371810202838E-2</v>
      </c>
      <c r="F126" s="19">
        <f>D156</f>
        <v>44321</v>
      </c>
      <c r="G126" s="19">
        <f>E38</f>
        <v>3333</v>
      </c>
      <c r="H126" s="20">
        <f t="shared" si="6"/>
        <v>0</v>
      </c>
      <c r="I126" s="20">
        <f t="shared" si="4"/>
        <v>0</v>
      </c>
      <c r="J126" s="20">
        <f t="shared" si="4"/>
        <v>0</v>
      </c>
    </row>
    <row r="127" spans="1:10" x14ac:dyDescent="0.25">
      <c r="A127" s="21" t="s">
        <v>90</v>
      </c>
      <c r="B127" s="22">
        <v>55447</v>
      </c>
      <c r="C127" s="22" t="s">
        <v>100</v>
      </c>
      <c r="D127" s="24">
        <v>1</v>
      </c>
      <c r="E127" s="18">
        <f t="shared" si="5"/>
        <v>7.5201371810202838E-2</v>
      </c>
      <c r="F127" s="19">
        <f>D156</f>
        <v>44321</v>
      </c>
      <c r="G127" s="19">
        <f>E38</f>
        <v>3333</v>
      </c>
      <c r="H127" s="20">
        <f t="shared" si="6"/>
        <v>0</v>
      </c>
      <c r="I127" s="20">
        <f t="shared" si="4"/>
        <v>0</v>
      </c>
      <c r="J127" s="20">
        <f t="shared" si="4"/>
        <v>0</v>
      </c>
    </row>
    <row r="128" spans="1:10" x14ac:dyDescent="0.25">
      <c r="A128" s="21" t="s">
        <v>59</v>
      </c>
      <c r="B128" s="22">
        <v>6223</v>
      </c>
      <c r="C128" s="22">
        <v>1</v>
      </c>
      <c r="D128" s="24">
        <v>1</v>
      </c>
      <c r="E128" s="18">
        <f t="shared" si="5"/>
        <v>7.5201371810202838E-2</v>
      </c>
      <c r="F128" s="19">
        <f>D156</f>
        <v>44321</v>
      </c>
      <c r="G128" s="19">
        <f>E38</f>
        <v>3333</v>
      </c>
      <c r="H128" s="20">
        <f t="shared" si="6"/>
        <v>0</v>
      </c>
      <c r="I128" s="20">
        <f t="shared" si="4"/>
        <v>0</v>
      </c>
      <c r="J128" s="20">
        <f t="shared" si="4"/>
        <v>0</v>
      </c>
    </row>
    <row r="129" spans="1:10" x14ac:dyDescent="0.25">
      <c r="A129" s="21" t="s">
        <v>35</v>
      </c>
      <c r="B129" s="22">
        <v>2079</v>
      </c>
      <c r="C129" s="22">
        <v>6</v>
      </c>
      <c r="D129" s="24">
        <v>1</v>
      </c>
      <c r="E129" s="18">
        <f t="shared" si="5"/>
        <v>7.5201371810202838E-2</v>
      </c>
      <c r="F129" s="19">
        <f>D156</f>
        <v>44321</v>
      </c>
      <c r="G129" s="19">
        <f>E38</f>
        <v>3333</v>
      </c>
      <c r="H129" s="20">
        <f t="shared" si="6"/>
        <v>0</v>
      </c>
      <c r="I129" s="20">
        <f t="shared" si="4"/>
        <v>0</v>
      </c>
      <c r="J129" s="20">
        <f t="shared" si="4"/>
        <v>0</v>
      </c>
    </row>
    <row r="130" spans="1:10" x14ac:dyDescent="0.25">
      <c r="A130" s="21" t="s">
        <v>12</v>
      </c>
      <c r="B130" s="22">
        <v>6195</v>
      </c>
      <c r="C130" s="22" t="s">
        <v>65</v>
      </c>
      <c r="D130" s="24">
        <v>1</v>
      </c>
      <c r="E130" s="18">
        <f t="shared" si="5"/>
        <v>7.5201371810202838E-2</v>
      </c>
      <c r="F130" s="19">
        <f>D156</f>
        <v>44321</v>
      </c>
      <c r="G130" s="19">
        <f>E38</f>
        <v>3333</v>
      </c>
      <c r="H130" s="20">
        <f t="shared" si="6"/>
        <v>0</v>
      </c>
      <c r="I130" s="20">
        <f t="shared" si="4"/>
        <v>0</v>
      </c>
      <c r="J130" s="20">
        <f t="shared" si="4"/>
        <v>0</v>
      </c>
    </row>
    <row r="131" spans="1:10" x14ac:dyDescent="0.25">
      <c r="A131" s="21" t="s">
        <v>12</v>
      </c>
      <c r="B131" s="22">
        <v>6195</v>
      </c>
      <c r="C131" s="22" t="s">
        <v>73</v>
      </c>
      <c r="D131" s="24">
        <v>1</v>
      </c>
      <c r="E131" s="18">
        <f t="shared" si="5"/>
        <v>7.5201371810202838E-2</v>
      </c>
      <c r="F131" s="19">
        <f>D156</f>
        <v>44321</v>
      </c>
      <c r="G131" s="19">
        <f>E38</f>
        <v>3333</v>
      </c>
      <c r="H131" s="20">
        <f t="shared" si="6"/>
        <v>0</v>
      </c>
      <c r="I131" s="20">
        <f t="shared" si="4"/>
        <v>0</v>
      </c>
      <c r="J131" s="20">
        <f t="shared" si="4"/>
        <v>0</v>
      </c>
    </row>
    <row r="132" spans="1:10" x14ac:dyDescent="0.25">
      <c r="A132" s="21" t="s">
        <v>12</v>
      </c>
      <c r="B132" s="22">
        <v>6195</v>
      </c>
      <c r="C132" s="22" t="s">
        <v>74</v>
      </c>
      <c r="D132" s="24">
        <v>1</v>
      </c>
      <c r="E132" s="18">
        <f t="shared" si="5"/>
        <v>7.5201371810202838E-2</v>
      </c>
      <c r="F132" s="19">
        <f>D156</f>
        <v>44321</v>
      </c>
      <c r="G132" s="19">
        <f>E38</f>
        <v>3333</v>
      </c>
      <c r="H132" s="20">
        <f t="shared" si="6"/>
        <v>0</v>
      </c>
      <c r="I132" s="20">
        <f t="shared" si="4"/>
        <v>0</v>
      </c>
      <c r="J132" s="20">
        <f t="shared" si="4"/>
        <v>0</v>
      </c>
    </row>
    <row r="133" spans="1:10" x14ac:dyDescent="0.25">
      <c r="A133" s="21" t="s">
        <v>12</v>
      </c>
      <c r="B133" s="22">
        <v>6195</v>
      </c>
      <c r="C133" s="22" t="s">
        <v>77</v>
      </c>
      <c r="D133" s="24">
        <v>1</v>
      </c>
      <c r="E133" s="18">
        <f t="shared" si="5"/>
        <v>7.5201371810202838E-2</v>
      </c>
      <c r="F133" s="19">
        <f>D156</f>
        <v>44321</v>
      </c>
      <c r="G133" s="19">
        <f>E38</f>
        <v>3333</v>
      </c>
      <c r="H133" s="20">
        <f t="shared" si="6"/>
        <v>0</v>
      </c>
      <c r="I133" s="20">
        <f t="shared" si="4"/>
        <v>0</v>
      </c>
      <c r="J133" s="20">
        <f t="shared" si="4"/>
        <v>0</v>
      </c>
    </row>
    <row r="134" spans="1:10" x14ac:dyDescent="0.25">
      <c r="A134" s="21" t="s">
        <v>101</v>
      </c>
      <c r="B134" s="22">
        <v>2081</v>
      </c>
      <c r="C134" s="22">
        <v>17</v>
      </c>
      <c r="D134" s="24">
        <v>1</v>
      </c>
      <c r="E134" s="18">
        <f t="shared" si="5"/>
        <v>7.5201371810202838E-2</v>
      </c>
      <c r="F134" s="19">
        <f>D156</f>
        <v>44321</v>
      </c>
      <c r="G134" s="19">
        <f>E38</f>
        <v>3333</v>
      </c>
      <c r="H134" s="20">
        <f t="shared" si="6"/>
        <v>0</v>
      </c>
      <c r="I134" s="20">
        <f t="shared" si="4"/>
        <v>0</v>
      </c>
      <c r="J134" s="20">
        <f t="shared" si="4"/>
        <v>0</v>
      </c>
    </row>
    <row r="135" spans="1:10" x14ac:dyDescent="0.25">
      <c r="A135" s="21" t="s">
        <v>101</v>
      </c>
      <c r="B135" s="22">
        <v>2081</v>
      </c>
      <c r="C135" s="22">
        <v>18</v>
      </c>
      <c r="D135" s="24">
        <v>1</v>
      </c>
      <c r="E135" s="18">
        <f t="shared" si="5"/>
        <v>7.5201371810202838E-2</v>
      </c>
      <c r="F135" s="19">
        <f>D156</f>
        <v>44321</v>
      </c>
      <c r="G135" s="19">
        <f>E38</f>
        <v>3333</v>
      </c>
      <c r="H135" s="20">
        <f t="shared" si="6"/>
        <v>0</v>
      </c>
      <c r="I135" s="20">
        <f t="shared" si="4"/>
        <v>0</v>
      </c>
      <c r="J135" s="20">
        <f t="shared" si="4"/>
        <v>0</v>
      </c>
    </row>
    <row r="136" spans="1:10" x14ac:dyDescent="0.25">
      <c r="A136" s="21" t="s">
        <v>102</v>
      </c>
      <c r="B136" s="22">
        <v>2092</v>
      </c>
      <c r="C136" s="22">
        <v>3</v>
      </c>
      <c r="D136" s="24">
        <v>1</v>
      </c>
      <c r="E136" s="18">
        <f t="shared" si="5"/>
        <v>7.5201371810202838E-2</v>
      </c>
      <c r="F136" s="19">
        <f>D156</f>
        <v>44321</v>
      </c>
      <c r="G136" s="19">
        <f>E38</f>
        <v>3333</v>
      </c>
      <c r="H136" s="20">
        <f t="shared" si="6"/>
        <v>0</v>
      </c>
      <c r="I136" s="20">
        <f t="shared" si="4"/>
        <v>0</v>
      </c>
      <c r="J136" s="20">
        <f t="shared" si="4"/>
        <v>0</v>
      </c>
    </row>
    <row r="137" spans="1:10" x14ac:dyDescent="0.25">
      <c r="A137" s="21" t="s">
        <v>88</v>
      </c>
      <c r="B137" s="22">
        <v>2122</v>
      </c>
      <c r="C137" s="22" t="s">
        <v>103</v>
      </c>
      <c r="D137" s="24">
        <v>0</v>
      </c>
      <c r="E137" s="18">
        <f t="shared" si="5"/>
        <v>7.5201371810202838E-2</v>
      </c>
      <c r="F137" s="19">
        <f>D156</f>
        <v>44321</v>
      </c>
      <c r="G137" s="19">
        <f>E38</f>
        <v>3333</v>
      </c>
      <c r="H137" s="20">
        <f t="shared" si="6"/>
        <v>0</v>
      </c>
      <c r="I137" s="20">
        <f t="shared" si="4"/>
        <v>0</v>
      </c>
      <c r="J137" s="20">
        <f t="shared" si="4"/>
        <v>0</v>
      </c>
    </row>
    <row r="138" spans="1:10" x14ac:dyDescent="0.25">
      <c r="A138" s="21" t="s">
        <v>88</v>
      </c>
      <c r="B138" s="22">
        <v>2122</v>
      </c>
      <c r="C138" s="22" t="s">
        <v>104</v>
      </c>
      <c r="D138" s="24">
        <v>0</v>
      </c>
      <c r="E138" s="18">
        <f t="shared" si="5"/>
        <v>7.5201371810202838E-2</v>
      </c>
      <c r="F138" s="19">
        <f>D156</f>
        <v>44321</v>
      </c>
      <c r="G138" s="19">
        <f>E38</f>
        <v>3333</v>
      </c>
      <c r="H138" s="20">
        <f t="shared" si="6"/>
        <v>0</v>
      </c>
      <c r="I138" s="20">
        <f t="shared" si="4"/>
        <v>0</v>
      </c>
      <c r="J138" s="20">
        <f t="shared" si="4"/>
        <v>0</v>
      </c>
    </row>
    <row r="139" spans="1:10" x14ac:dyDescent="0.25">
      <c r="A139" s="21" t="s">
        <v>88</v>
      </c>
      <c r="B139" s="22">
        <v>2122</v>
      </c>
      <c r="C139" s="22" t="s">
        <v>105</v>
      </c>
      <c r="D139" s="24">
        <v>0</v>
      </c>
      <c r="E139" s="18">
        <f t="shared" si="5"/>
        <v>7.5201371810202838E-2</v>
      </c>
      <c r="F139" s="19">
        <f>D156</f>
        <v>44321</v>
      </c>
      <c r="G139" s="19">
        <f>E38</f>
        <v>3333</v>
      </c>
      <c r="H139" s="20">
        <f t="shared" si="6"/>
        <v>0</v>
      </c>
      <c r="I139" s="20">
        <f t="shared" si="4"/>
        <v>0</v>
      </c>
      <c r="J139" s="20">
        <f t="shared" si="4"/>
        <v>0</v>
      </c>
    </row>
    <row r="140" spans="1:10" x14ac:dyDescent="0.25">
      <c r="A140" s="21" t="s">
        <v>106</v>
      </c>
      <c r="B140" s="22">
        <v>2123</v>
      </c>
      <c r="C140" s="22">
        <v>8</v>
      </c>
      <c r="D140" s="24">
        <v>0</v>
      </c>
      <c r="E140" s="18">
        <f t="shared" si="5"/>
        <v>7.5201371810202838E-2</v>
      </c>
      <c r="F140" s="19">
        <f>D156</f>
        <v>44321</v>
      </c>
      <c r="G140" s="19">
        <f>E38</f>
        <v>3333</v>
      </c>
      <c r="H140" s="20">
        <f t="shared" si="6"/>
        <v>0</v>
      </c>
      <c r="I140" s="20">
        <f t="shared" si="4"/>
        <v>0</v>
      </c>
      <c r="J140" s="20">
        <f t="shared" si="4"/>
        <v>0</v>
      </c>
    </row>
    <row r="141" spans="1:10" x14ac:dyDescent="0.25">
      <c r="A141" s="21" t="s">
        <v>107</v>
      </c>
      <c r="B141" s="22">
        <v>2082</v>
      </c>
      <c r="C141" s="22" t="s">
        <v>98</v>
      </c>
      <c r="D141" s="24">
        <v>0</v>
      </c>
      <c r="E141" s="18">
        <f t="shared" si="5"/>
        <v>7.5201371810202838E-2</v>
      </c>
      <c r="F141" s="19">
        <f>D156</f>
        <v>44321</v>
      </c>
      <c r="G141" s="19">
        <f>E38</f>
        <v>3333</v>
      </c>
      <c r="H141" s="20">
        <f t="shared" si="6"/>
        <v>0</v>
      </c>
      <c r="I141" s="20">
        <f t="shared" si="4"/>
        <v>0</v>
      </c>
      <c r="J141" s="20">
        <f t="shared" si="4"/>
        <v>0</v>
      </c>
    </row>
    <row r="142" spans="1:10" x14ac:dyDescent="0.25">
      <c r="A142" s="21" t="s">
        <v>92</v>
      </c>
      <c r="B142" s="22">
        <v>2131</v>
      </c>
      <c r="C142" s="22" t="s">
        <v>61</v>
      </c>
      <c r="D142" s="24">
        <v>0</v>
      </c>
      <c r="E142" s="18">
        <f t="shared" si="5"/>
        <v>7.5201371810202838E-2</v>
      </c>
      <c r="F142" s="19">
        <f>D156</f>
        <v>44321</v>
      </c>
      <c r="G142" s="19">
        <f>E38</f>
        <v>3333</v>
      </c>
      <c r="H142" s="20">
        <f t="shared" si="6"/>
        <v>0</v>
      </c>
      <c r="I142" s="20">
        <f t="shared" si="4"/>
        <v>0</v>
      </c>
      <c r="J142" s="20">
        <f t="shared" si="4"/>
        <v>0</v>
      </c>
    </row>
    <row r="143" spans="1:10" x14ac:dyDescent="0.25">
      <c r="A143" s="21" t="s">
        <v>40</v>
      </c>
      <c r="B143" s="22">
        <v>2104</v>
      </c>
      <c r="C143" s="22" t="s">
        <v>98</v>
      </c>
      <c r="D143" s="24">
        <v>0</v>
      </c>
      <c r="E143" s="18">
        <f t="shared" si="5"/>
        <v>7.5201371810202838E-2</v>
      </c>
      <c r="F143" s="19">
        <f>D156</f>
        <v>44321</v>
      </c>
      <c r="G143" s="19">
        <f>E38</f>
        <v>3333</v>
      </c>
      <c r="H143" s="20">
        <f t="shared" si="6"/>
        <v>0</v>
      </c>
      <c r="I143" s="20">
        <f t="shared" si="4"/>
        <v>0</v>
      </c>
      <c r="J143" s="20">
        <f t="shared" si="4"/>
        <v>0</v>
      </c>
    </row>
    <row r="144" spans="1:10" x14ac:dyDescent="0.25">
      <c r="A144" s="21" t="s">
        <v>40</v>
      </c>
      <c r="B144" s="22">
        <v>2104</v>
      </c>
      <c r="C144" s="22" t="s">
        <v>74</v>
      </c>
      <c r="D144" s="24">
        <v>0</v>
      </c>
      <c r="E144" s="18">
        <f t="shared" si="5"/>
        <v>7.5201371810202838E-2</v>
      </c>
      <c r="F144" s="19">
        <f>D156</f>
        <v>44321</v>
      </c>
      <c r="G144" s="19">
        <f>E38</f>
        <v>3333</v>
      </c>
      <c r="H144" s="20">
        <f t="shared" si="6"/>
        <v>0</v>
      </c>
      <c r="I144" s="20">
        <f t="shared" si="4"/>
        <v>0</v>
      </c>
      <c r="J144" s="20">
        <f t="shared" si="4"/>
        <v>0</v>
      </c>
    </row>
    <row r="145" spans="1:10" x14ac:dyDescent="0.25">
      <c r="A145" s="21" t="s">
        <v>40</v>
      </c>
      <c r="B145" s="22">
        <v>2104</v>
      </c>
      <c r="C145" s="22" t="s">
        <v>77</v>
      </c>
      <c r="D145" s="24">
        <v>0</v>
      </c>
      <c r="E145" s="18">
        <f t="shared" si="5"/>
        <v>7.5201371810202838E-2</v>
      </c>
      <c r="F145" s="19">
        <f>D156</f>
        <v>44321</v>
      </c>
      <c r="G145" s="19">
        <f>E38</f>
        <v>3333</v>
      </c>
      <c r="H145" s="20">
        <f t="shared" si="6"/>
        <v>0</v>
      </c>
      <c r="I145" s="20">
        <f t="shared" si="4"/>
        <v>0</v>
      </c>
      <c r="J145" s="20">
        <f t="shared" si="4"/>
        <v>0</v>
      </c>
    </row>
    <row r="146" spans="1:10" x14ac:dyDescent="0.25">
      <c r="A146" s="21" t="s">
        <v>108</v>
      </c>
      <c r="B146" s="22">
        <v>6650</v>
      </c>
      <c r="C146" s="22" t="s">
        <v>98</v>
      </c>
      <c r="D146" s="24">
        <v>0</v>
      </c>
      <c r="E146" s="18">
        <f t="shared" si="5"/>
        <v>7.5201371810202838E-2</v>
      </c>
      <c r="F146" s="19">
        <f>D156</f>
        <v>44321</v>
      </c>
      <c r="G146" s="19">
        <f>E38</f>
        <v>3333</v>
      </c>
      <c r="H146" s="20">
        <f t="shared" si="6"/>
        <v>0</v>
      </c>
      <c r="I146" s="20">
        <f t="shared" si="4"/>
        <v>0</v>
      </c>
      <c r="J146" s="20">
        <f t="shared" si="4"/>
        <v>0</v>
      </c>
    </row>
    <row r="147" spans="1:10" x14ac:dyDescent="0.25">
      <c r="A147" s="21" t="s">
        <v>109</v>
      </c>
      <c r="B147" s="22">
        <v>6651</v>
      </c>
      <c r="C147" s="22" t="s">
        <v>98</v>
      </c>
      <c r="D147" s="24">
        <v>0</v>
      </c>
      <c r="E147" s="18">
        <f t="shared" si="5"/>
        <v>7.5201371810202838E-2</v>
      </c>
      <c r="F147" s="19">
        <f>D156</f>
        <v>44321</v>
      </c>
      <c r="G147" s="19">
        <f>E38</f>
        <v>3333</v>
      </c>
      <c r="H147" s="20">
        <f t="shared" si="6"/>
        <v>0</v>
      </c>
      <c r="I147" s="20">
        <f t="shared" si="4"/>
        <v>0</v>
      </c>
      <c r="J147" s="20">
        <f t="shared" si="4"/>
        <v>0</v>
      </c>
    </row>
    <row r="148" spans="1:10" x14ac:dyDescent="0.25">
      <c r="A148" s="21" t="s">
        <v>110</v>
      </c>
      <c r="B148" s="22">
        <v>6652</v>
      </c>
      <c r="C148" s="22" t="s">
        <v>98</v>
      </c>
      <c r="D148" s="24">
        <v>0</v>
      </c>
      <c r="E148" s="18">
        <f t="shared" si="5"/>
        <v>7.5201371810202838E-2</v>
      </c>
      <c r="F148" s="19">
        <f>D156</f>
        <v>44321</v>
      </c>
      <c r="G148" s="19">
        <f>E38</f>
        <v>3333</v>
      </c>
      <c r="H148" s="20">
        <f t="shared" si="6"/>
        <v>0</v>
      </c>
      <c r="I148" s="20">
        <f t="shared" si="4"/>
        <v>0</v>
      </c>
      <c r="J148" s="20">
        <f t="shared" si="4"/>
        <v>0</v>
      </c>
    </row>
    <row r="149" spans="1:10" x14ac:dyDescent="0.25">
      <c r="A149" s="21" t="s">
        <v>101</v>
      </c>
      <c r="B149" s="22">
        <v>2081</v>
      </c>
      <c r="C149" s="22">
        <v>11</v>
      </c>
      <c r="D149" s="24">
        <v>0</v>
      </c>
      <c r="E149" s="18">
        <f t="shared" si="5"/>
        <v>7.5201371810202838E-2</v>
      </c>
      <c r="F149" s="19">
        <f>D156</f>
        <v>44321</v>
      </c>
      <c r="G149" s="19">
        <f>E38</f>
        <v>3333</v>
      </c>
      <c r="H149" s="20">
        <f t="shared" si="6"/>
        <v>0</v>
      </c>
      <c r="I149" s="20">
        <f t="shared" si="4"/>
        <v>0</v>
      </c>
      <c r="J149" s="20">
        <f t="shared" si="4"/>
        <v>0</v>
      </c>
    </row>
    <row r="150" spans="1:10" x14ac:dyDescent="0.25">
      <c r="A150" s="21" t="s">
        <v>101</v>
      </c>
      <c r="B150" s="22">
        <v>2081</v>
      </c>
      <c r="C150" s="22">
        <v>12</v>
      </c>
      <c r="D150" s="24">
        <v>0</v>
      </c>
      <c r="E150" s="18">
        <f t="shared" si="5"/>
        <v>7.5201371810202838E-2</v>
      </c>
      <c r="F150" s="19">
        <f>D156</f>
        <v>44321</v>
      </c>
      <c r="G150" s="19">
        <f>E38</f>
        <v>3333</v>
      </c>
      <c r="H150" s="20">
        <f t="shared" si="6"/>
        <v>0</v>
      </c>
      <c r="I150" s="20">
        <f t="shared" si="4"/>
        <v>0</v>
      </c>
      <c r="J150" s="20">
        <f t="shared" si="4"/>
        <v>0</v>
      </c>
    </row>
    <row r="151" spans="1:10" x14ac:dyDescent="0.25">
      <c r="A151" s="21" t="s">
        <v>101</v>
      </c>
      <c r="B151" s="22">
        <v>2081</v>
      </c>
      <c r="C151" s="22">
        <v>13</v>
      </c>
      <c r="D151" s="24">
        <v>0</v>
      </c>
      <c r="E151" s="18">
        <f t="shared" si="5"/>
        <v>7.5201371810202838E-2</v>
      </c>
      <c r="F151" s="19">
        <f>D156</f>
        <v>44321</v>
      </c>
      <c r="G151" s="19">
        <f>E38</f>
        <v>3333</v>
      </c>
      <c r="H151" s="20">
        <f t="shared" si="6"/>
        <v>0</v>
      </c>
      <c r="I151" s="20">
        <f t="shared" si="4"/>
        <v>0</v>
      </c>
      <c r="J151" s="20">
        <f t="shared" si="4"/>
        <v>0</v>
      </c>
    </row>
    <row r="152" spans="1:10" x14ac:dyDescent="0.25">
      <c r="A152" s="21" t="s">
        <v>101</v>
      </c>
      <c r="B152" s="22">
        <v>2081</v>
      </c>
      <c r="C152" s="22">
        <v>14</v>
      </c>
      <c r="D152" s="24">
        <v>0</v>
      </c>
      <c r="E152" s="18">
        <f t="shared" si="5"/>
        <v>7.5201371810202838E-2</v>
      </c>
      <c r="F152" s="19">
        <f>D156</f>
        <v>44321</v>
      </c>
      <c r="G152" s="19">
        <f>E38</f>
        <v>3333</v>
      </c>
      <c r="H152" s="20">
        <f t="shared" si="6"/>
        <v>0</v>
      </c>
      <c r="I152" s="20">
        <f t="shared" si="4"/>
        <v>0</v>
      </c>
      <c r="J152" s="20">
        <f t="shared" si="4"/>
        <v>0</v>
      </c>
    </row>
    <row r="153" spans="1:10" x14ac:dyDescent="0.25">
      <c r="A153" s="21" t="s">
        <v>101</v>
      </c>
      <c r="B153" s="22">
        <v>2081</v>
      </c>
      <c r="C153" s="22">
        <v>15</v>
      </c>
      <c r="D153" s="24">
        <v>0</v>
      </c>
      <c r="E153" s="18">
        <f t="shared" si="5"/>
        <v>7.5201371810202838E-2</v>
      </c>
      <c r="F153" s="19">
        <f>D156</f>
        <v>44321</v>
      </c>
      <c r="G153" s="19">
        <f>E38</f>
        <v>3333</v>
      </c>
      <c r="H153" s="20">
        <f t="shared" si="6"/>
        <v>0</v>
      </c>
      <c r="I153" s="20">
        <f t="shared" si="4"/>
        <v>0</v>
      </c>
      <c r="J153" s="20">
        <f t="shared" si="4"/>
        <v>0</v>
      </c>
    </row>
    <row r="154" spans="1:10" x14ac:dyDescent="0.25">
      <c r="A154" s="21" t="s">
        <v>101</v>
      </c>
      <c r="B154" s="22">
        <v>2081</v>
      </c>
      <c r="C154" s="22">
        <v>16</v>
      </c>
      <c r="D154" s="24">
        <v>0</v>
      </c>
      <c r="E154" s="18">
        <f t="shared" si="5"/>
        <v>7.5201371810202838E-2</v>
      </c>
      <c r="F154" s="19">
        <f>D156</f>
        <v>44321</v>
      </c>
      <c r="G154" s="19">
        <f>E38</f>
        <v>3333</v>
      </c>
      <c r="H154" s="20">
        <f t="shared" si="6"/>
        <v>0</v>
      </c>
      <c r="I154" s="20">
        <f t="shared" si="4"/>
        <v>0</v>
      </c>
      <c r="J154" s="20">
        <f t="shared" si="4"/>
        <v>0</v>
      </c>
    </row>
    <row r="155" spans="1:10" ht="15.75" thickBot="1" x14ac:dyDescent="0.3">
      <c r="A155" s="26"/>
      <c r="B155" s="27"/>
      <c r="C155" s="27"/>
      <c r="D155" s="27"/>
      <c r="E155" s="27"/>
      <c r="F155" s="27"/>
      <c r="G155" s="27"/>
      <c r="H155" s="28"/>
      <c r="I155" s="28"/>
      <c r="J155" s="28"/>
    </row>
    <row r="156" spans="1:10" x14ac:dyDescent="0.25">
      <c r="A156" s="21" t="s">
        <v>111</v>
      </c>
      <c r="B156" s="21"/>
      <c r="C156" s="21"/>
      <c r="D156" s="23">
        <f>SUM(D41:D154)</f>
        <v>44321</v>
      </c>
      <c r="E156" s="29"/>
      <c r="H156" s="30">
        <f>SUM(H41:H154)</f>
        <v>3330</v>
      </c>
      <c r="I156" s="30">
        <f>SUM(I41:I154)</f>
        <v>3333</v>
      </c>
      <c r="J156" s="30">
        <f>SUM(J41:J154)</f>
        <v>3333</v>
      </c>
    </row>
    <row r="158" spans="1:10" ht="17.25" x14ac:dyDescent="0.25">
      <c r="A158" s="31" t="s">
        <v>112</v>
      </c>
    </row>
    <row r="159" spans="1:10" ht="17.25" x14ac:dyDescent="0.25">
      <c r="A159" t="s">
        <v>113</v>
      </c>
    </row>
    <row r="160" spans="1:10" x14ac:dyDescent="0.25">
      <c r="A160" t="s">
        <v>114</v>
      </c>
    </row>
    <row r="161" spans="1:4" ht="17.25" x14ac:dyDescent="0.25">
      <c r="A161" t="s">
        <v>115</v>
      </c>
      <c r="D161" s="8"/>
    </row>
    <row r="162" spans="1:4" ht="17.25" x14ac:dyDescent="0.25">
      <c r="A162" t="s">
        <v>116</v>
      </c>
    </row>
    <row r="163" spans="1:4" x14ac:dyDescent="0.25">
      <c r="A163" t="s">
        <v>117</v>
      </c>
    </row>
    <row r="164" spans="1:4" x14ac:dyDescent="0.25">
      <c r="A164" t="s">
        <v>118</v>
      </c>
    </row>
  </sheetData>
  <mergeCells count="3">
    <mergeCell ref="I17:J17"/>
    <mergeCell ref="I18:J18"/>
    <mergeCell ref="I19:J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C133B-3450-47E2-A098-B7372A165356}">
  <sheetPr>
    <tabColor rgb="FFFF0000"/>
  </sheetPr>
  <dimension ref="A15:N164"/>
  <sheetViews>
    <sheetView topLeftCell="A17" zoomScale="75" zoomScaleNormal="75" workbookViewId="0">
      <selection activeCell="A29" sqref="A29"/>
    </sheetView>
  </sheetViews>
  <sheetFormatPr defaultColWidth="8.85546875" defaultRowHeight="15" x14ac:dyDescent="0.25"/>
  <cols>
    <col min="1" max="1" width="30.42578125" customWidth="1"/>
    <col min="2" max="2" width="45.42578125" customWidth="1"/>
    <col min="3" max="3" width="11.7109375" customWidth="1"/>
    <col min="4" max="4" width="25.28515625" customWidth="1"/>
    <col min="5" max="5" width="10.7109375" customWidth="1"/>
    <col min="8" max="8" width="10.28515625" customWidth="1"/>
    <col min="9" max="9" width="9.5703125" customWidth="1"/>
    <col min="10" max="10" width="18.7109375" customWidth="1"/>
  </cols>
  <sheetData>
    <row r="15" spans="1:1" s="2" customFormat="1" ht="21.75" x14ac:dyDescent="0.35">
      <c r="A15" s="1" t="s">
        <v>137</v>
      </c>
    </row>
    <row r="16" spans="1:1" s="2" customFormat="1" ht="18.75" x14ac:dyDescent="0.3">
      <c r="A16" s="1"/>
    </row>
    <row r="17" spans="1:14" ht="56.25" customHeight="1" x14ac:dyDescent="0.25">
      <c r="A17" s="2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4" t="s">
        <v>138</v>
      </c>
      <c r="I17" s="41" t="s">
        <v>130</v>
      </c>
      <c r="J17" s="41"/>
    </row>
    <row r="18" spans="1:14" x14ac:dyDescent="0.25">
      <c r="A18" s="5">
        <v>10000</v>
      </c>
      <c r="B18" s="5" t="s">
        <v>7</v>
      </c>
      <c r="C18" s="5">
        <v>6065</v>
      </c>
      <c r="D18" s="5" t="s">
        <v>8</v>
      </c>
      <c r="E18" s="5" t="s">
        <v>9</v>
      </c>
      <c r="F18" s="5" t="s">
        <v>10</v>
      </c>
      <c r="G18" s="5">
        <v>2</v>
      </c>
      <c r="H18" s="6">
        <v>146.46100000000001</v>
      </c>
      <c r="I18" s="42">
        <f>ROUND(H18,0)</f>
        <v>146</v>
      </c>
      <c r="J18" s="42"/>
    </row>
    <row r="19" spans="1:14" ht="15.75" thickBot="1" x14ac:dyDescent="0.3">
      <c r="A19" s="5">
        <v>17833</v>
      </c>
      <c r="B19" s="5" t="s">
        <v>11</v>
      </c>
      <c r="C19" s="5">
        <v>6195</v>
      </c>
      <c r="D19" s="5" t="s">
        <v>12</v>
      </c>
      <c r="E19" s="5" t="s">
        <v>9</v>
      </c>
      <c r="F19" s="5" t="s">
        <v>13</v>
      </c>
      <c r="G19" s="5">
        <v>2</v>
      </c>
      <c r="H19" s="6">
        <v>417.29300000000001</v>
      </c>
      <c r="I19" s="42">
        <f>ROUND(H19,0)</f>
        <v>417</v>
      </c>
      <c r="J19" s="42"/>
    </row>
    <row r="20" spans="1:14" x14ac:dyDescent="0.25">
      <c r="H20" s="7"/>
      <c r="I20" s="8"/>
      <c r="J20" s="9">
        <f>SUM(I18:J19)</f>
        <v>563</v>
      </c>
      <c r="L20" s="8"/>
    </row>
    <row r="22" spans="1:14" ht="17.25" x14ac:dyDescent="0.25">
      <c r="A22" t="s">
        <v>119</v>
      </c>
    </row>
    <row r="23" spans="1:14" ht="17.25" x14ac:dyDescent="0.25">
      <c r="A23" t="s">
        <v>15</v>
      </c>
    </row>
    <row r="24" spans="1:14" ht="17.25" x14ac:dyDescent="0.25">
      <c r="A24" t="s">
        <v>16</v>
      </c>
    </row>
    <row r="25" spans="1:14" ht="17.25" x14ac:dyDescent="0.25">
      <c r="A25" s="5" t="s">
        <v>120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8" x14ac:dyDescent="0.35">
      <c r="A26" t="s">
        <v>121</v>
      </c>
    </row>
    <row r="30" spans="1:14" ht="20.25" x14ac:dyDescent="0.35">
      <c r="A30" s="1" t="s">
        <v>139</v>
      </c>
      <c r="E30" s="20"/>
      <c r="F30" s="30"/>
      <c r="G30" s="20"/>
      <c r="H30" s="20"/>
      <c r="I30" s="20"/>
      <c r="J30" s="20"/>
    </row>
    <row r="31" spans="1:14" x14ac:dyDescent="0.25">
      <c r="A31" s="2"/>
      <c r="E31" s="20"/>
      <c r="F31" s="30"/>
      <c r="G31" s="20"/>
      <c r="H31" s="20"/>
      <c r="I31" s="20"/>
      <c r="J31" s="20"/>
      <c r="K31" s="44"/>
    </row>
    <row r="32" spans="1:14" x14ac:dyDescent="0.25">
      <c r="E32" s="20"/>
      <c r="F32" s="30"/>
      <c r="G32" s="20"/>
      <c r="H32" s="20"/>
      <c r="I32" s="20"/>
      <c r="J32" s="20"/>
      <c r="K32" s="44"/>
    </row>
    <row r="33" spans="1:12" x14ac:dyDescent="0.25">
      <c r="A33" s="2" t="s">
        <v>19</v>
      </c>
      <c r="E33" s="10">
        <v>165941</v>
      </c>
      <c r="F33" s="30"/>
      <c r="G33" t="s">
        <v>122</v>
      </c>
      <c r="H33" s="20"/>
      <c r="I33" s="20"/>
      <c r="J33" s="20"/>
      <c r="K33" s="44"/>
    </row>
    <row r="34" spans="1:12" x14ac:dyDescent="0.25">
      <c r="A34" s="2" t="s">
        <v>21</v>
      </c>
      <c r="E34" s="10">
        <v>4978</v>
      </c>
      <c r="F34" s="30"/>
      <c r="G34" t="s">
        <v>123</v>
      </c>
      <c r="H34" s="20"/>
      <c r="I34" s="20"/>
      <c r="J34" s="20"/>
      <c r="K34" s="44"/>
    </row>
    <row r="35" spans="1:12" x14ac:dyDescent="0.25">
      <c r="A35" s="2" t="s">
        <v>23</v>
      </c>
      <c r="E35" s="10">
        <f>E33-E34</f>
        <v>160963</v>
      </c>
      <c r="F35" s="30"/>
      <c r="G35" s="20"/>
      <c r="H35" s="20"/>
      <c r="I35" s="20"/>
      <c r="J35" s="20"/>
      <c r="K35" s="44"/>
    </row>
    <row r="36" spans="1:12" x14ac:dyDescent="0.25">
      <c r="A36" s="2" t="s">
        <v>140</v>
      </c>
      <c r="E36" s="10">
        <f>E34+(E35-D156)</f>
        <v>10372</v>
      </c>
      <c r="F36" s="30"/>
      <c r="G36" s="20"/>
      <c r="H36" s="20"/>
      <c r="I36" s="20"/>
      <c r="J36" s="20"/>
      <c r="K36" s="44"/>
      <c r="L36" s="11"/>
    </row>
    <row r="37" spans="1:12" x14ac:dyDescent="0.25">
      <c r="A37" s="2" t="s">
        <v>134</v>
      </c>
      <c r="E37" s="10">
        <f>J20</f>
        <v>563</v>
      </c>
      <c r="F37" s="30"/>
      <c r="G37" s="20"/>
      <c r="H37" s="20"/>
      <c r="I37" s="20"/>
      <c r="J37" s="20"/>
      <c r="K37" s="45"/>
    </row>
    <row r="38" spans="1:12" x14ac:dyDescent="0.25">
      <c r="A38" s="2" t="s">
        <v>135</v>
      </c>
      <c r="E38" s="10">
        <f>E36-E37</f>
        <v>9809</v>
      </c>
      <c r="F38" s="30"/>
      <c r="G38" s="20"/>
      <c r="H38" s="20"/>
      <c r="I38" s="20"/>
      <c r="J38" s="20"/>
    </row>
    <row r="39" spans="1:12" x14ac:dyDescent="0.25">
      <c r="E39" s="20"/>
      <c r="F39" s="30"/>
      <c r="G39" s="20"/>
      <c r="H39" s="20"/>
      <c r="I39" s="20"/>
      <c r="J39" s="20"/>
    </row>
    <row r="40" spans="1:12" ht="63.75" customHeight="1" x14ac:dyDescent="0.25">
      <c r="A40" s="32" t="s">
        <v>3</v>
      </c>
      <c r="B40" s="32" t="s">
        <v>24</v>
      </c>
      <c r="C40" s="32" t="s">
        <v>25</v>
      </c>
      <c r="D40" s="33" t="s">
        <v>124</v>
      </c>
      <c r="E40" s="33" t="s">
        <v>125</v>
      </c>
      <c r="F40" s="34" t="s">
        <v>28</v>
      </c>
      <c r="G40" s="33" t="s">
        <v>29</v>
      </c>
      <c r="H40" s="33" t="s">
        <v>30</v>
      </c>
      <c r="I40" s="33" t="s">
        <v>31</v>
      </c>
      <c r="J40" s="33" t="s">
        <v>136</v>
      </c>
    </row>
    <row r="41" spans="1:12" x14ac:dyDescent="0.25">
      <c r="A41" s="21" t="s">
        <v>32</v>
      </c>
      <c r="B41" s="22">
        <v>2103</v>
      </c>
      <c r="C41" s="22">
        <v>4</v>
      </c>
      <c r="D41" s="23">
        <v>9929</v>
      </c>
      <c r="E41" s="35">
        <f>G41/F41</f>
        <v>6.3052407613341993E-2</v>
      </c>
      <c r="F41" s="30">
        <f>D156</f>
        <v>155569</v>
      </c>
      <c r="G41" s="30">
        <f>E38</f>
        <v>9809</v>
      </c>
      <c r="H41" s="20">
        <f>ROUND(D41*E41,0)</f>
        <v>626</v>
      </c>
      <c r="I41" s="20">
        <f>H41+1</f>
        <v>627</v>
      </c>
      <c r="J41" s="20">
        <f>I41</f>
        <v>627</v>
      </c>
    </row>
    <row r="42" spans="1:12" x14ac:dyDescent="0.25">
      <c r="A42" s="21" t="s">
        <v>8</v>
      </c>
      <c r="B42" s="22">
        <v>6065</v>
      </c>
      <c r="C42" s="22">
        <v>1</v>
      </c>
      <c r="D42" s="23">
        <v>11133</v>
      </c>
      <c r="E42" s="35">
        <f>G42/F42</f>
        <v>6.3052407613341993E-2</v>
      </c>
      <c r="F42" s="30">
        <f>D156</f>
        <v>155569</v>
      </c>
      <c r="G42" s="30">
        <f>E38</f>
        <v>9809</v>
      </c>
      <c r="H42" s="20">
        <f>ROUND(D42*E42,0)</f>
        <v>702</v>
      </c>
      <c r="I42" s="20">
        <f>H42</f>
        <v>702</v>
      </c>
      <c r="J42" s="20">
        <f>I42</f>
        <v>702</v>
      </c>
    </row>
    <row r="43" spans="1:12" x14ac:dyDescent="0.25">
      <c r="A43" s="21" t="s">
        <v>32</v>
      </c>
      <c r="B43" s="22">
        <v>2103</v>
      </c>
      <c r="C43" s="22">
        <v>3</v>
      </c>
      <c r="D43" s="23">
        <v>9633</v>
      </c>
      <c r="E43" s="35">
        <f t="shared" ref="E43:E105" si="0">G43/F43</f>
        <v>6.3052407613341993E-2</v>
      </c>
      <c r="F43" s="30">
        <f>D156</f>
        <v>155569</v>
      </c>
      <c r="G43" s="30">
        <f>E38</f>
        <v>9809</v>
      </c>
      <c r="H43" s="20">
        <f t="shared" ref="H43:H105" si="1">ROUND(D43*E43,0)</f>
        <v>607</v>
      </c>
      <c r="I43" s="20">
        <f t="shared" ref="I43:J98" si="2">H43</f>
        <v>607</v>
      </c>
      <c r="J43" s="20">
        <f t="shared" si="2"/>
        <v>607</v>
      </c>
    </row>
    <row r="44" spans="1:12" x14ac:dyDescent="0.25">
      <c r="A44" s="21" t="s">
        <v>33</v>
      </c>
      <c r="B44" s="22">
        <v>2168</v>
      </c>
      <c r="C44" s="22" t="s">
        <v>34</v>
      </c>
      <c r="D44" s="23">
        <v>9621</v>
      </c>
      <c r="E44" s="35">
        <f t="shared" si="0"/>
        <v>6.3052407613341993E-2</v>
      </c>
      <c r="F44" s="30">
        <f>D156</f>
        <v>155569</v>
      </c>
      <c r="G44" s="30">
        <f>E38</f>
        <v>9809</v>
      </c>
      <c r="H44" s="20">
        <f t="shared" si="1"/>
        <v>607</v>
      </c>
      <c r="I44" s="20">
        <f t="shared" si="2"/>
        <v>607</v>
      </c>
      <c r="J44" s="20">
        <f t="shared" si="2"/>
        <v>607</v>
      </c>
    </row>
    <row r="45" spans="1:12" x14ac:dyDescent="0.25">
      <c r="A45" s="21" t="s">
        <v>38</v>
      </c>
      <c r="B45" s="22">
        <v>6155</v>
      </c>
      <c r="C45" s="22">
        <v>1</v>
      </c>
      <c r="D45" s="23">
        <v>9492</v>
      </c>
      <c r="E45" s="35">
        <f t="shared" si="0"/>
        <v>6.3052407613341993E-2</v>
      </c>
      <c r="F45" s="30">
        <f>D156</f>
        <v>155569</v>
      </c>
      <c r="G45" s="30">
        <f>E38</f>
        <v>9809</v>
      </c>
      <c r="H45" s="20">
        <f t="shared" si="1"/>
        <v>598</v>
      </c>
      <c r="I45" s="20">
        <f t="shared" si="2"/>
        <v>598</v>
      </c>
      <c r="J45" s="20">
        <f t="shared" si="2"/>
        <v>598</v>
      </c>
    </row>
    <row r="46" spans="1:12" x14ac:dyDescent="0.25">
      <c r="A46" s="21" t="s">
        <v>32</v>
      </c>
      <c r="B46" s="22">
        <v>2103</v>
      </c>
      <c r="C46" s="22">
        <v>2</v>
      </c>
      <c r="D46" s="23">
        <v>9265</v>
      </c>
      <c r="E46" s="35">
        <f t="shared" si="0"/>
        <v>6.3052407613341993E-2</v>
      </c>
      <c r="F46" s="30">
        <f>D156</f>
        <v>155569</v>
      </c>
      <c r="G46" s="30">
        <f>E38</f>
        <v>9809</v>
      </c>
      <c r="H46" s="20">
        <f t="shared" si="1"/>
        <v>584</v>
      </c>
      <c r="I46" s="20">
        <f t="shared" si="2"/>
        <v>584</v>
      </c>
      <c r="J46" s="20">
        <f t="shared" si="2"/>
        <v>584</v>
      </c>
    </row>
    <row r="47" spans="1:12" x14ac:dyDescent="0.25">
      <c r="A47" s="21" t="s">
        <v>32</v>
      </c>
      <c r="B47" s="22">
        <v>2103</v>
      </c>
      <c r="C47" s="22">
        <v>1</v>
      </c>
      <c r="D47" s="23">
        <v>9056</v>
      </c>
      <c r="E47" s="35">
        <f t="shared" si="0"/>
        <v>6.3052407613341993E-2</v>
      </c>
      <c r="F47" s="30">
        <f>D156</f>
        <v>155569</v>
      </c>
      <c r="G47" s="30">
        <f>E38</f>
        <v>9809</v>
      </c>
      <c r="H47" s="20">
        <f t="shared" si="1"/>
        <v>571</v>
      </c>
      <c r="I47" s="20">
        <f t="shared" si="2"/>
        <v>571</v>
      </c>
      <c r="J47" s="20">
        <f t="shared" si="2"/>
        <v>571</v>
      </c>
    </row>
    <row r="48" spans="1:12" x14ac:dyDescent="0.25">
      <c r="A48" s="21" t="s">
        <v>38</v>
      </c>
      <c r="B48" s="22">
        <v>6155</v>
      </c>
      <c r="C48" s="22">
        <v>2</v>
      </c>
      <c r="D48" s="23">
        <v>8700</v>
      </c>
      <c r="E48" s="35">
        <f t="shared" si="0"/>
        <v>6.3052407613341993E-2</v>
      </c>
      <c r="F48" s="30">
        <f>D156</f>
        <v>155569</v>
      </c>
      <c r="G48" s="30">
        <f>E38</f>
        <v>9809</v>
      </c>
      <c r="H48" s="20">
        <f t="shared" si="1"/>
        <v>549</v>
      </c>
      <c r="I48" s="20">
        <f t="shared" si="2"/>
        <v>549</v>
      </c>
      <c r="J48" s="20">
        <f t="shared" si="2"/>
        <v>549</v>
      </c>
    </row>
    <row r="49" spans="1:12" x14ac:dyDescent="0.25">
      <c r="A49" s="21" t="s">
        <v>37</v>
      </c>
      <c r="B49" s="22">
        <v>2167</v>
      </c>
      <c r="C49" s="22">
        <v>1</v>
      </c>
      <c r="D49" s="23">
        <v>8190</v>
      </c>
      <c r="E49" s="35">
        <f t="shared" si="0"/>
        <v>6.3052407613341993E-2</v>
      </c>
      <c r="F49" s="30">
        <f>D156</f>
        <v>155569</v>
      </c>
      <c r="G49" s="30">
        <f>E38</f>
        <v>9809</v>
      </c>
      <c r="H49" s="20">
        <f t="shared" si="1"/>
        <v>516</v>
      </c>
      <c r="I49" s="20">
        <f t="shared" si="2"/>
        <v>516</v>
      </c>
      <c r="J49" s="20">
        <f t="shared" si="2"/>
        <v>516</v>
      </c>
    </row>
    <row r="50" spans="1:12" x14ac:dyDescent="0.25">
      <c r="A50" s="21" t="s">
        <v>37</v>
      </c>
      <c r="B50" s="22">
        <v>2167</v>
      </c>
      <c r="C50" s="22">
        <v>2</v>
      </c>
      <c r="D50" s="23">
        <v>7628</v>
      </c>
      <c r="E50" s="35">
        <f t="shared" si="0"/>
        <v>6.3052407613341993E-2</v>
      </c>
      <c r="F50" s="30">
        <f>D156</f>
        <v>155569</v>
      </c>
      <c r="G50" s="30">
        <f>E38</f>
        <v>9809</v>
      </c>
      <c r="H50" s="20">
        <f t="shared" si="1"/>
        <v>481</v>
      </c>
      <c r="I50" s="20">
        <f t="shared" si="2"/>
        <v>481</v>
      </c>
      <c r="J50" s="20">
        <f t="shared" si="2"/>
        <v>481</v>
      </c>
      <c r="L50" s="8"/>
    </row>
    <row r="51" spans="1:12" x14ac:dyDescent="0.25">
      <c r="A51" s="21" t="s">
        <v>39</v>
      </c>
      <c r="B51" s="22">
        <v>2107</v>
      </c>
      <c r="C51" s="22">
        <v>1</v>
      </c>
      <c r="D51" s="23">
        <v>6743</v>
      </c>
      <c r="E51" s="35">
        <f t="shared" si="0"/>
        <v>6.3052407613341993E-2</v>
      </c>
      <c r="F51" s="30">
        <f>D156</f>
        <v>155569</v>
      </c>
      <c r="G51" s="30">
        <f>E38</f>
        <v>9809</v>
      </c>
      <c r="H51" s="20">
        <f t="shared" si="1"/>
        <v>425</v>
      </c>
      <c r="I51" s="20">
        <f t="shared" si="2"/>
        <v>425</v>
      </c>
      <c r="J51" s="20">
        <f t="shared" si="2"/>
        <v>425</v>
      </c>
      <c r="L51" s="8"/>
    </row>
    <row r="52" spans="1:12" x14ac:dyDescent="0.25">
      <c r="A52" s="21" t="s">
        <v>39</v>
      </c>
      <c r="B52" s="22">
        <v>2107</v>
      </c>
      <c r="C52" s="22">
        <v>2</v>
      </c>
      <c r="D52" s="23">
        <v>6083</v>
      </c>
      <c r="E52" s="35">
        <f t="shared" si="0"/>
        <v>6.3052407613341993E-2</v>
      </c>
      <c r="F52" s="30">
        <f>D156</f>
        <v>155569</v>
      </c>
      <c r="G52" s="30">
        <f>E38</f>
        <v>9809</v>
      </c>
      <c r="H52" s="20">
        <f t="shared" si="1"/>
        <v>384</v>
      </c>
      <c r="I52" s="20">
        <f t="shared" si="2"/>
        <v>384</v>
      </c>
      <c r="J52" s="20">
        <f t="shared" si="2"/>
        <v>384</v>
      </c>
    </row>
    <row r="53" spans="1:12" x14ac:dyDescent="0.25">
      <c r="A53" s="21" t="s">
        <v>40</v>
      </c>
      <c r="B53" s="22">
        <v>2104</v>
      </c>
      <c r="C53" s="22">
        <v>4</v>
      </c>
      <c r="D53" s="23">
        <v>5394</v>
      </c>
      <c r="E53" s="35">
        <f t="shared" si="0"/>
        <v>6.3052407613341993E-2</v>
      </c>
      <c r="F53" s="30">
        <f>D156</f>
        <v>155569</v>
      </c>
      <c r="G53" s="30">
        <f>E38</f>
        <v>9809</v>
      </c>
      <c r="H53" s="20">
        <f t="shared" si="1"/>
        <v>340</v>
      </c>
      <c r="I53" s="20">
        <f t="shared" si="2"/>
        <v>340</v>
      </c>
      <c r="J53" s="20">
        <f t="shared" si="2"/>
        <v>340</v>
      </c>
    </row>
    <row r="54" spans="1:12" x14ac:dyDescent="0.25">
      <c r="A54" s="21" t="s">
        <v>41</v>
      </c>
      <c r="B54" s="22">
        <v>2094</v>
      </c>
      <c r="C54" s="22">
        <v>3</v>
      </c>
      <c r="D54" s="23">
        <v>5037</v>
      </c>
      <c r="E54" s="35">
        <f t="shared" si="0"/>
        <v>6.3052407613341993E-2</v>
      </c>
      <c r="F54" s="30">
        <f>D156</f>
        <v>155569</v>
      </c>
      <c r="G54" s="30">
        <f>E38</f>
        <v>9809</v>
      </c>
      <c r="H54" s="20">
        <f t="shared" si="1"/>
        <v>318</v>
      </c>
      <c r="I54" s="20">
        <f t="shared" si="2"/>
        <v>318</v>
      </c>
      <c r="J54" s="20">
        <f t="shared" si="2"/>
        <v>318</v>
      </c>
    </row>
    <row r="55" spans="1:12" x14ac:dyDescent="0.25">
      <c r="A55" s="21" t="s">
        <v>33</v>
      </c>
      <c r="B55" s="22">
        <v>2168</v>
      </c>
      <c r="C55" s="22" t="s">
        <v>42</v>
      </c>
      <c r="D55" s="23">
        <v>4665</v>
      </c>
      <c r="E55" s="35">
        <f t="shared" si="0"/>
        <v>6.3052407613341993E-2</v>
      </c>
      <c r="F55" s="30">
        <f>D156</f>
        <v>155569</v>
      </c>
      <c r="G55" s="30">
        <f>E38</f>
        <v>9809</v>
      </c>
      <c r="H55" s="20">
        <f t="shared" si="1"/>
        <v>294</v>
      </c>
      <c r="I55" s="20">
        <f t="shared" si="2"/>
        <v>294</v>
      </c>
      <c r="J55" s="20">
        <f t="shared" si="2"/>
        <v>294</v>
      </c>
    </row>
    <row r="56" spans="1:12" x14ac:dyDescent="0.25">
      <c r="A56" s="21" t="s">
        <v>43</v>
      </c>
      <c r="B56" s="22">
        <v>6768</v>
      </c>
      <c r="C56" s="22">
        <v>1</v>
      </c>
      <c r="D56" s="23">
        <v>4564</v>
      </c>
      <c r="E56" s="35">
        <f t="shared" si="0"/>
        <v>6.3052407613341993E-2</v>
      </c>
      <c r="F56" s="30">
        <f>D156</f>
        <v>155569</v>
      </c>
      <c r="G56" s="30">
        <f>E38</f>
        <v>9809</v>
      </c>
      <c r="H56" s="20">
        <f t="shared" si="1"/>
        <v>288</v>
      </c>
      <c r="I56" s="20">
        <f t="shared" si="2"/>
        <v>288</v>
      </c>
      <c r="J56" s="20">
        <f t="shared" si="2"/>
        <v>288</v>
      </c>
    </row>
    <row r="57" spans="1:12" x14ac:dyDescent="0.25">
      <c r="A57" s="21" t="s">
        <v>44</v>
      </c>
      <c r="B57" s="22">
        <v>2076</v>
      </c>
      <c r="C57" s="22">
        <v>1</v>
      </c>
      <c r="D57" s="23">
        <v>3180</v>
      </c>
      <c r="E57" s="35">
        <f t="shared" si="0"/>
        <v>6.3052407613341993E-2</v>
      </c>
      <c r="F57" s="30">
        <f>D156</f>
        <v>155569</v>
      </c>
      <c r="G57" s="30">
        <f>E38</f>
        <v>9809</v>
      </c>
      <c r="H57" s="20">
        <f t="shared" si="1"/>
        <v>201</v>
      </c>
      <c r="I57" s="20">
        <f t="shared" si="2"/>
        <v>201</v>
      </c>
      <c r="J57" s="20">
        <f t="shared" si="2"/>
        <v>201</v>
      </c>
    </row>
    <row r="58" spans="1:12" x14ac:dyDescent="0.25">
      <c r="A58" s="21" t="s">
        <v>40</v>
      </c>
      <c r="B58" s="22">
        <v>2104</v>
      </c>
      <c r="C58" s="22">
        <v>3</v>
      </c>
      <c r="D58" s="23">
        <v>3869</v>
      </c>
      <c r="E58" s="35">
        <f t="shared" si="0"/>
        <v>6.3052407613341993E-2</v>
      </c>
      <c r="F58" s="30">
        <f>D156</f>
        <v>155569</v>
      </c>
      <c r="G58" s="30">
        <f>E38</f>
        <v>9809</v>
      </c>
      <c r="H58" s="20">
        <f t="shared" si="1"/>
        <v>244</v>
      </c>
      <c r="I58" s="20">
        <f t="shared" si="2"/>
        <v>244</v>
      </c>
      <c r="J58" s="20">
        <f t="shared" si="2"/>
        <v>244</v>
      </c>
    </row>
    <row r="59" spans="1:12" x14ac:dyDescent="0.25">
      <c r="A59" s="21" t="s">
        <v>33</v>
      </c>
      <c r="B59" s="22">
        <v>2168</v>
      </c>
      <c r="C59" s="22" t="s">
        <v>45</v>
      </c>
      <c r="D59" s="23">
        <v>2982</v>
      </c>
      <c r="E59" s="35">
        <f t="shared" si="0"/>
        <v>6.3052407613341993E-2</v>
      </c>
      <c r="F59" s="30">
        <f>D156</f>
        <v>155569</v>
      </c>
      <c r="G59" s="30">
        <f>E38</f>
        <v>9809</v>
      </c>
      <c r="H59" s="20">
        <f t="shared" si="1"/>
        <v>188</v>
      </c>
      <c r="I59" s="20">
        <f t="shared" si="2"/>
        <v>188</v>
      </c>
      <c r="J59" s="20">
        <f t="shared" si="2"/>
        <v>188</v>
      </c>
    </row>
    <row r="60" spans="1:12" x14ac:dyDescent="0.25">
      <c r="A60" s="21" t="s">
        <v>12</v>
      </c>
      <c r="B60" s="22">
        <v>6195</v>
      </c>
      <c r="C60" s="22">
        <v>1</v>
      </c>
      <c r="D60" s="23">
        <v>2883</v>
      </c>
      <c r="E60" s="35">
        <f t="shared" si="0"/>
        <v>6.3052407613341993E-2</v>
      </c>
      <c r="F60" s="30">
        <f>D156</f>
        <v>155569</v>
      </c>
      <c r="G60" s="30">
        <f>E38</f>
        <v>9809</v>
      </c>
      <c r="H60" s="20">
        <f t="shared" si="1"/>
        <v>182</v>
      </c>
      <c r="I60" s="20">
        <f t="shared" si="2"/>
        <v>182</v>
      </c>
      <c r="J60" s="20">
        <f t="shared" si="2"/>
        <v>182</v>
      </c>
    </row>
    <row r="61" spans="1:12" x14ac:dyDescent="0.25">
      <c r="A61" s="21" t="s">
        <v>46</v>
      </c>
      <c r="B61" s="22">
        <v>2080</v>
      </c>
      <c r="C61" s="22">
        <v>3</v>
      </c>
      <c r="D61" s="23">
        <v>2684</v>
      </c>
      <c r="E61" s="35">
        <f t="shared" si="0"/>
        <v>6.3052407613341993E-2</v>
      </c>
      <c r="F61" s="30">
        <f>D156</f>
        <v>155569</v>
      </c>
      <c r="G61" s="30">
        <f>E38</f>
        <v>9809</v>
      </c>
      <c r="H61" s="20">
        <f t="shared" si="1"/>
        <v>169</v>
      </c>
      <c r="I61" s="20">
        <f t="shared" si="2"/>
        <v>169</v>
      </c>
      <c r="J61" s="20">
        <f t="shared" si="2"/>
        <v>169</v>
      </c>
    </row>
    <row r="62" spans="1:12" x14ac:dyDescent="0.25">
      <c r="A62" s="21" t="s">
        <v>35</v>
      </c>
      <c r="B62" s="22">
        <v>2079</v>
      </c>
      <c r="C62" s="22" t="s">
        <v>36</v>
      </c>
      <c r="D62" s="23">
        <v>2643</v>
      </c>
      <c r="E62" s="35">
        <f t="shared" si="0"/>
        <v>6.3052407613341993E-2</v>
      </c>
      <c r="F62" s="30">
        <f>D156</f>
        <v>155569</v>
      </c>
      <c r="G62" s="30">
        <f>E38</f>
        <v>9809</v>
      </c>
      <c r="H62" s="20">
        <f t="shared" si="1"/>
        <v>167</v>
      </c>
      <c r="I62" s="20">
        <f t="shared" si="2"/>
        <v>167</v>
      </c>
      <c r="J62" s="20">
        <f t="shared" si="2"/>
        <v>167</v>
      </c>
    </row>
    <row r="63" spans="1:12" x14ac:dyDescent="0.25">
      <c r="A63" s="21" t="s">
        <v>46</v>
      </c>
      <c r="B63" s="22">
        <v>2080</v>
      </c>
      <c r="C63" s="22">
        <v>2</v>
      </c>
      <c r="D63" s="23">
        <v>2555</v>
      </c>
      <c r="E63" s="35">
        <f t="shared" si="0"/>
        <v>6.3052407613341993E-2</v>
      </c>
      <c r="F63" s="30">
        <f>D156</f>
        <v>155569</v>
      </c>
      <c r="G63" s="30">
        <f>E38</f>
        <v>9809</v>
      </c>
      <c r="H63" s="20">
        <f t="shared" si="1"/>
        <v>161</v>
      </c>
      <c r="I63" s="20">
        <f t="shared" si="2"/>
        <v>161</v>
      </c>
      <c r="J63" s="20">
        <f t="shared" si="2"/>
        <v>161</v>
      </c>
    </row>
    <row r="64" spans="1:12" x14ac:dyDescent="0.25">
      <c r="A64" s="21" t="s">
        <v>40</v>
      </c>
      <c r="B64" s="22">
        <v>2104</v>
      </c>
      <c r="C64" s="22">
        <v>1</v>
      </c>
      <c r="D64" s="23">
        <v>2326</v>
      </c>
      <c r="E64" s="35">
        <f t="shared" si="0"/>
        <v>6.3052407613341993E-2</v>
      </c>
      <c r="F64" s="30">
        <f>D156</f>
        <v>155569</v>
      </c>
      <c r="G64" s="30">
        <f>E38</f>
        <v>9809</v>
      </c>
      <c r="H64" s="20">
        <f t="shared" si="1"/>
        <v>147</v>
      </c>
      <c r="I64" s="20">
        <f t="shared" si="2"/>
        <v>147</v>
      </c>
      <c r="J64" s="20">
        <f t="shared" si="2"/>
        <v>147</v>
      </c>
    </row>
    <row r="65" spans="1:10" x14ac:dyDescent="0.25">
      <c r="A65" s="21" t="s">
        <v>40</v>
      </c>
      <c r="B65" s="22">
        <v>2104</v>
      </c>
      <c r="C65" s="22">
        <v>2</v>
      </c>
      <c r="D65" s="23">
        <v>2192</v>
      </c>
      <c r="E65" s="35">
        <f t="shared" si="0"/>
        <v>6.3052407613341993E-2</v>
      </c>
      <c r="F65" s="30">
        <f>D156</f>
        <v>155569</v>
      </c>
      <c r="G65" s="30">
        <f>E38</f>
        <v>9809</v>
      </c>
      <c r="H65" s="20">
        <f t="shared" si="1"/>
        <v>138</v>
      </c>
      <c r="I65" s="20">
        <f t="shared" si="2"/>
        <v>138</v>
      </c>
      <c r="J65" s="20">
        <f t="shared" si="2"/>
        <v>138</v>
      </c>
    </row>
    <row r="66" spans="1:10" x14ac:dyDescent="0.25">
      <c r="A66" s="21" t="s">
        <v>47</v>
      </c>
      <c r="B66" s="22">
        <v>2161</v>
      </c>
      <c r="C66" s="22">
        <v>5</v>
      </c>
      <c r="D66" s="23">
        <v>1566</v>
      </c>
      <c r="E66" s="35">
        <f t="shared" si="0"/>
        <v>6.3052407613341993E-2</v>
      </c>
      <c r="F66" s="30">
        <f>D156</f>
        <v>155569</v>
      </c>
      <c r="G66" s="30">
        <f>E38</f>
        <v>9809</v>
      </c>
      <c r="H66" s="20">
        <f t="shared" si="1"/>
        <v>99</v>
      </c>
      <c r="I66" s="20">
        <f t="shared" si="2"/>
        <v>99</v>
      </c>
      <c r="J66" s="20">
        <f t="shared" si="2"/>
        <v>99</v>
      </c>
    </row>
    <row r="67" spans="1:10" x14ac:dyDescent="0.25">
      <c r="A67" s="21" t="s">
        <v>48</v>
      </c>
      <c r="B67" s="22">
        <v>2098</v>
      </c>
      <c r="C67" s="22">
        <v>6</v>
      </c>
      <c r="D67" s="23">
        <v>1490</v>
      </c>
      <c r="E67" s="35">
        <f t="shared" si="0"/>
        <v>6.3052407613341993E-2</v>
      </c>
      <c r="F67" s="30">
        <f>D156</f>
        <v>155569</v>
      </c>
      <c r="G67" s="30">
        <f>E38</f>
        <v>9809</v>
      </c>
      <c r="H67" s="20">
        <f t="shared" si="1"/>
        <v>94</v>
      </c>
      <c r="I67" s="20">
        <f t="shared" si="2"/>
        <v>94</v>
      </c>
      <c r="J67" s="20">
        <f t="shared" si="2"/>
        <v>94</v>
      </c>
    </row>
    <row r="68" spans="1:10" x14ac:dyDescent="0.25">
      <c r="A68" s="21" t="s">
        <v>41</v>
      </c>
      <c r="B68" s="22">
        <v>2094</v>
      </c>
      <c r="C68" s="22">
        <v>1</v>
      </c>
      <c r="D68" s="24">
        <v>799</v>
      </c>
      <c r="E68" s="35">
        <f t="shared" si="0"/>
        <v>6.3052407613341993E-2</v>
      </c>
      <c r="F68" s="30">
        <f>D156</f>
        <v>155569</v>
      </c>
      <c r="G68" s="30">
        <f>E38</f>
        <v>9809</v>
      </c>
      <c r="H68" s="20">
        <f t="shared" si="1"/>
        <v>50</v>
      </c>
      <c r="I68" s="20">
        <f t="shared" si="2"/>
        <v>50</v>
      </c>
      <c r="J68" s="20">
        <f t="shared" si="2"/>
        <v>50</v>
      </c>
    </row>
    <row r="69" spans="1:10" x14ac:dyDescent="0.25">
      <c r="A69" s="21" t="s">
        <v>41</v>
      </c>
      <c r="B69" s="22">
        <v>2094</v>
      </c>
      <c r="C69" s="22">
        <v>2</v>
      </c>
      <c r="D69" s="24">
        <v>788</v>
      </c>
      <c r="E69" s="35">
        <f t="shared" si="0"/>
        <v>6.3052407613341993E-2</v>
      </c>
      <c r="F69" s="30">
        <f>D156</f>
        <v>155569</v>
      </c>
      <c r="G69" s="30">
        <f>E38</f>
        <v>9809</v>
      </c>
      <c r="H69" s="20">
        <f t="shared" si="1"/>
        <v>50</v>
      </c>
      <c r="I69" s="20">
        <f t="shared" si="2"/>
        <v>50</v>
      </c>
      <c r="J69" s="20">
        <f t="shared" si="2"/>
        <v>50</v>
      </c>
    </row>
    <row r="70" spans="1:10" x14ac:dyDescent="0.25">
      <c r="A70" s="21" t="s">
        <v>49</v>
      </c>
      <c r="B70" s="22">
        <v>2132</v>
      </c>
      <c r="C70" s="22">
        <v>3</v>
      </c>
      <c r="D70" s="24">
        <v>452</v>
      </c>
      <c r="E70" s="35">
        <f t="shared" si="0"/>
        <v>6.3052407613341993E-2</v>
      </c>
      <c r="F70" s="30">
        <f>D156</f>
        <v>155569</v>
      </c>
      <c r="G70" s="30">
        <f>E38</f>
        <v>9809</v>
      </c>
      <c r="H70" s="20">
        <f t="shared" si="1"/>
        <v>28</v>
      </c>
      <c r="I70" s="20">
        <f t="shared" si="2"/>
        <v>28</v>
      </c>
      <c r="J70" s="20">
        <f t="shared" si="2"/>
        <v>28</v>
      </c>
    </row>
    <row r="71" spans="1:10" x14ac:dyDescent="0.25">
      <c r="A71" s="21" t="s">
        <v>50</v>
      </c>
      <c r="B71" s="22">
        <v>7296</v>
      </c>
      <c r="C71" s="25" t="s">
        <v>51</v>
      </c>
      <c r="D71" s="24">
        <v>3</v>
      </c>
      <c r="E71" s="35">
        <f t="shared" si="0"/>
        <v>6.3052407613341993E-2</v>
      </c>
      <c r="F71" s="30">
        <f>D156</f>
        <v>155569</v>
      </c>
      <c r="G71" s="30">
        <f>E38</f>
        <v>9809</v>
      </c>
      <c r="H71" s="20">
        <f t="shared" si="1"/>
        <v>0</v>
      </c>
      <c r="I71" s="20">
        <f t="shared" si="2"/>
        <v>0</v>
      </c>
      <c r="J71" s="20">
        <f t="shared" si="2"/>
        <v>0</v>
      </c>
    </row>
    <row r="72" spans="1:10" x14ac:dyDescent="0.25">
      <c r="A72" s="21" t="s">
        <v>48</v>
      </c>
      <c r="B72" s="22">
        <v>2098</v>
      </c>
      <c r="C72" s="22" t="s">
        <v>93</v>
      </c>
      <c r="D72" s="24">
        <v>2</v>
      </c>
      <c r="E72" s="35">
        <f t="shared" si="0"/>
        <v>6.3052407613341993E-2</v>
      </c>
      <c r="F72" s="30">
        <f>D156</f>
        <v>155569</v>
      </c>
      <c r="G72" s="30">
        <f>E38</f>
        <v>9809</v>
      </c>
      <c r="H72" s="20">
        <f t="shared" si="1"/>
        <v>0</v>
      </c>
      <c r="I72" s="20">
        <f t="shared" si="2"/>
        <v>0</v>
      </c>
      <c r="J72" s="20">
        <f t="shared" si="2"/>
        <v>0</v>
      </c>
    </row>
    <row r="73" spans="1:10" x14ac:dyDescent="0.25">
      <c r="A73" s="21" t="s">
        <v>109</v>
      </c>
      <c r="B73" s="22">
        <v>6651</v>
      </c>
      <c r="C73" s="22" t="s">
        <v>98</v>
      </c>
      <c r="D73" s="24">
        <v>2</v>
      </c>
      <c r="E73" s="35">
        <f t="shared" si="0"/>
        <v>6.3052407613341993E-2</v>
      </c>
      <c r="F73" s="30">
        <f>D156</f>
        <v>155569</v>
      </c>
      <c r="G73" s="30">
        <f>E38</f>
        <v>9809</v>
      </c>
      <c r="H73" s="20">
        <f t="shared" si="1"/>
        <v>0</v>
      </c>
      <c r="I73" s="20">
        <f t="shared" si="2"/>
        <v>0</v>
      </c>
      <c r="J73" s="20">
        <f t="shared" si="2"/>
        <v>0</v>
      </c>
    </row>
    <row r="74" spans="1:10" x14ac:dyDescent="0.25">
      <c r="A74" s="21" t="s">
        <v>50</v>
      </c>
      <c r="B74" s="22">
        <v>7296</v>
      </c>
      <c r="C74" s="25" t="s">
        <v>52</v>
      </c>
      <c r="D74" s="24">
        <v>2</v>
      </c>
      <c r="E74" s="35">
        <f t="shared" si="0"/>
        <v>6.3052407613341993E-2</v>
      </c>
      <c r="F74" s="30">
        <f>D156</f>
        <v>155569</v>
      </c>
      <c r="G74" s="30">
        <f>E38</f>
        <v>9809</v>
      </c>
      <c r="H74" s="20">
        <f t="shared" si="1"/>
        <v>0</v>
      </c>
      <c r="I74" s="20">
        <f t="shared" si="2"/>
        <v>0</v>
      </c>
      <c r="J74" s="20">
        <f t="shared" si="2"/>
        <v>0</v>
      </c>
    </row>
    <row r="75" spans="1:10" x14ac:dyDescent="0.25">
      <c r="A75" s="21" t="s">
        <v>88</v>
      </c>
      <c r="B75" s="22">
        <v>2122</v>
      </c>
      <c r="C75" s="22" t="s">
        <v>104</v>
      </c>
      <c r="D75" s="24">
        <v>1</v>
      </c>
      <c r="E75" s="35">
        <f t="shared" si="0"/>
        <v>6.3052407613341993E-2</v>
      </c>
      <c r="F75" s="30">
        <f>D156</f>
        <v>155569</v>
      </c>
      <c r="G75" s="30">
        <f>E38</f>
        <v>9809</v>
      </c>
      <c r="H75" s="20">
        <f t="shared" si="1"/>
        <v>0</v>
      </c>
      <c r="I75" s="20">
        <f t="shared" si="2"/>
        <v>0</v>
      </c>
      <c r="J75" s="20">
        <f t="shared" si="2"/>
        <v>0</v>
      </c>
    </row>
    <row r="76" spans="1:10" x14ac:dyDescent="0.25">
      <c r="A76" s="21" t="s">
        <v>53</v>
      </c>
      <c r="B76" s="22">
        <v>55178</v>
      </c>
      <c r="C76" s="22" t="s">
        <v>54</v>
      </c>
      <c r="D76" s="24">
        <v>1</v>
      </c>
      <c r="E76" s="35">
        <f t="shared" si="0"/>
        <v>6.3052407613341993E-2</v>
      </c>
      <c r="F76" s="30">
        <f>D156</f>
        <v>155569</v>
      </c>
      <c r="G76" s="30">
        <f>E38</f>
        <v>9809</v>
      </c>
      <c r="H76" s="20">
        <f t="shared" si="1"/>
        <v>0</v>
      </c>
      <c r="I76" s="20">
        <f t="shared" si="2"/>
        <v>0</v>
      </c>
      <c r="J76" s="20">
        <f t="shared" si="2"/>
        <v>0</v>
      </c>
    </row>
    <row r="77" spans="1:10" x14ac:dyDescent="0.25">
      <c r="A77" s="21" t="s">
        <v>53</v>
      </c>
      <c r="B77" s="22">
        <v>55178</v>
      </c>
      <c r="C77" s="22" t="s">
        <v>56</v>
      </c>
      <c r="D77" s="24">
        <v>1</v>
      </c>
      <c r="E77" s="35">
        <f t="shared" si="0"/>
        <v>6.3052407613341993E-2</v>
      </c>
      <c r="F77" s="30">
        <f>D156</f>
        <v>155569</v>
      </c>
      <c r="G77" s="30">
        <f>E38</f>
        <v>9809</v>
      </c>
      <c r="H77" s="20">
        <f t="shared" si="1"/>
        <v>0</v>
      </c>
      <c r="I77" s="20">
        <f t="shared" si="2"/>
        <v>0</v>
      </c>
      <c r="J77" s="20">
        <f t="shared" si="2"/>
        <v>0</v>
      </c>
    </row>
    <row r="78" spans="1:10" x14ac:dyDescent="0.25">
      <c r="A78" s="21" t="s">
        <v>59</v>
      </c>
      <c r="B78" s="22">
        <v>6223</v>
      </c>
      <c r="C78" s="22" t="s">
        <v>62</v>
      </c>
      <c r="D78" s="24">
        <v>1</v>
      </c>
      <c r="E78" s="35">
        <f t="shared" si="0"/>
        <v>6.3052407613341993E-2</v>
      </c>
      <c r="F78" s="30">
        <f>D156</f>
        <v>155569</v>
      </c>
      <c r="G78" s="30">
        <f>E38</f>
        <v>9809</v>
      </c>
      <c r="H78" s="20">
        <f t="shared" si="1"/>
        <v>0</v>
      </c>
      <c r="I78" s="20">
        <f t="shared" si="2"/>
        <v>0</v>
      </c>
      <c r="J78" s="20">
        <f t="shared" si="2"/>
        <v>0</v>
      </c>
    </row>
    <row r="79" spans="1:10" x14ac:dyDescent="0.25">
      <c r="A79" s="21" t="s">
        <v>59</v>
      </c>
      <c r="B79" s="22">
        <v>6223</v>
      </c>
      <c r="C79" s="22" t="s">
        <v>63</v>
      </c>
      <c r="D79" s="24">
        <v>1</v>
      </c>
      <c r="E79" s="35">
        <f t="shared" si="0"/>
        <v>6.3052407613341993E-2</v>
      </c>
      <c r="F79" s="30">
        <f>D156</f>
        <v>155569</v>
      </c>
      <c r="G79" s="30">
        <f>E38</f>
        <v>9809</v>
      </c>
      <c r="H79" s="20">
        <f t="shared" si="1"/>
        <v>0</v>
      </c>
      <c r="I79" s="20">
        <f t="shared" si="2"/>
        <v>0</v>
      </c>
      <c r="J79" s="20">
        <f t="shared" si="2"/>
        <v>0</v>
      </c>
    </row>
    <row r="80" spans="1:10" x14ac:dyDescent="0.25">
      <c r="A80" s="21" t="s">
        <v>59</v>
      </c>
      <c r="B80" s="22">
        <v>6223</v>
      </c>
      <c r="C80" s="22" t="s">
        <v>60</v>
      </c>
      <c r="D80" s="24">
        <v>1</v>
      </c>
      <c r="E80" s="35">
        <f t="shared" si="0"/>
        <v>6.3052407613341993E-2</v>
      </c>
      <c r="F80" s="30">
        <f>D156</f>
        <v>155569</v>
      </c>
      <c r="G80" s="30">
        <f>E38</f>
        <v>9809</v>
      </c>
      <c r="H80" s="20">
        <f t="shared" si="1"/>
        <v>0</v>
      </c>
      <c r="I80" s="20">
        <f t="shared" si="2"/>
        <v>0</v>
      </c>
      <c r="J80" s="20">
        <f t="shared" si="2"/>
        <v>0</v>
      </c>
    </row>
    <row r="81" spans="1:10" x14ac:dyDescent="0.25">
      <c r="A81" s="21" t="s">
        <v>59</v>
      </c>
      <c r="B81" s="22">
        <v>6223</v>
      </c>
      <c r="C81" s="22" t="s">
        <v>61</v>
      </c>
      <c r="D81" s="24">
        <v>1</v>
      </c>
      <c r="E81" s="35">
        <f t="shared" si="0"/>
        <v>6.3052407613341993E-2</v>
      </c>
      <c r="F81" s="30">
        <f>D156</f>
        <v>155569</v>
      </c>
      <c r="G81" s="30">
        <f>E38</f>
        <v>9809</v>
      </c>
      <c r="H81" s="20">
        <f t="shared" si="1"/>
        <v>0</v>
      </c>
      <c r="I81" s="20">
        <f t="shared" si="2"/>
        <v>0</v>
      </c>
      <c r="J81" s="20">
        <f t="shared" si="2"/>
        <v>0</v>
      </c>
    </row>
    <row r="82" spans="1:10" x14ac:dyDescent="0.25">
      <c r="A82" s="21" t="s">
        <v>107</v>
      </c>
      <c r="B82" s="22">
        <v>2082</v>
      </c>
      <c r="C82" s="22" t="s">
        <v>98</v>
      </c>
      <c r="D82" s="24">
        <v>1</v>
      </c>
      <c r="E82" s="35">
        <f t="shared" si="0"/>
        <v>6.3052407613341993E-2</v>
      </c>
      <c r="F82" s="30">
        <f>D156</f>
        <v>155569</v>
      </c>
      <c r="G82" s="30">
        <f>E38</f>
        <v>9809</v>
      </c>
      <c r="H82" s="20">
        <f t="shared" si="1"/>
        <v>0</v>
      </c>
      <c r="I82" s="20">
        <f t="shared" si="2"/>
        <v>0</v>
      </c>
      <c r="J82" s="20">
        <f t="shared" si="2"/>
        <v>0</v>
      </c>
    </row>
    <row r="83" spans="1:10" x14ac:dyDescent="0.25">
      <c r="A83" s="21" t="s">
        <v>79</v>
      </c>
      <c r="B83" s="22">
        <v>6074</v>
      </c>
      <c r="C83" s="22">
        <v>1</v>
      </c>
      <c r="D83" s="24">
        <v>1</v>
      </c>
      <c r="E83" s="35">
        <f t="shared" si="0"/>
        <v>6.3052407613341993E-2</v>
      </c>
      <c r="F83" s="30">
        <f>D156</f>
        <v>155569</v>
      </c>
      <c r="G83" s="30">
        <f>E38</f>
        <v>9809</v>
      </c>
      <c r="H83" s="20">
        <f t="shared" si="1"/>
        <v>0</v>
      </c>
      <c r="I83" s="20">
        <f t="shared" si="2"/>
        <v>0</v>
      </c>
      <c r="J83" s="20">
        <f t="shared" si="2"/>
        <v>0</v>
      </c>
    </row>
    <row r="84" spans="1:10" x14ac:dyDescent="0.25">
      <c r="A84" s="21" t="s">
        <v>79</v>
      </c>
      <c r="B84" s="22">
        <v>6074</v>
      </c>
      <c r="C84" s="22">
        <v>4</v>
      </c>
      <c r="D84" s="24">
        <v>1</v>
      </c>
      <c r="E84" s="35">
        <f t="shared" si="0"/>
        <v>6.3052407613341993E-2</v>
      </c>
      <c r="F84" s="30">
        <f>D156</f>
        <v>155569</v>
      </c>
      <c r="G84" s="30">
        <f>E38</f>
        <v>9809</v>
      </c>
      <c r="H84" s="20">
        <f t="shared" si="1"/>
        <v>0</v>
      </c>
      <c r="I84" s="20">
        <f t="shared" si="2"/>
        <v>0</v>
      </c>
      <c r="J84" s="20">
        <f t="shared" si="2"/>
        <v>0</v>
      </c>
    </row>
    <row r="85" spans="1:10" x14ac:dyDescent="0.25">
      <c r="A85" s="21" t="s">
        <v>35</v>
      </c>
      <c r="B85" s="22">
        <v>2079</v>
      </c>
      <c r="C85" s="22">
        <v>9</v>
      </c>
      <c r="D85" s="24">
        <v>1</v>
      </c>
      <c r="E85" s="35">
        <f t="shared" si="0"/>
        <v>6.3052407613341993E-2</v>
      </c>
      <c r="F85" s="30">
        <f>D156</f>
        <v>155569</v>
      </c>
      <c r="G85" s="30">
        <f>E38</f>
        <v>9809</v>
      </c>
      <c r="H85" s="20">
        <f t="shared" si="1"/>
        <v>0</v>
      </c>
      <c r="I85" s="20">
        <f t="shared" si="2"/>
        <v>0</v>
      </c>
      <c r="J85" s="20">
        <f t="shared" si="2"/>
        <v>0</v>
      </c>
    </row>
    <row r="86" spans="1:10" x14ac:dyDescent="0.25">
      <c r="A86" s="21" t="s">
        <v>81</v>
      </c>
      <c r="B86" s="22">
        <v>7848</v>
      </c>
      <c r="C86" s="22">
        <v>2</v>
      </c>
      <c r="D86" s="24">
        <v>1</v>
      </c>
      <c r="E86" s="35">
        <f t="shared" si="0"/>
        <v>6.3052407613341993E-2</v>
      </c>
      <c r="F86" s="30">
        <f>D156</f>
        <v>155569</v>
      </c>
      <c r="G86" s="30">
        <f>E38</f>
        <v>9809</v>
      </c>
      <c r="H86" s="20">
        <f t="shared" si="1"/>
        <v>0</v>
      </c>
      <c r="I86" s="20">
        <f t="shared" si="2"/>
        <v>0</v>
      </c>
      <c r="J86" s="20">
        <f t="shared" si="2"/>
        <v>0</v>
      </c>
    </row>
    <row r="87" spans="1:10" x14ac:dyDescent="0.25">
      <c r="A87" s="21" t="s">
        <v>40</v>
      </c>
      <c r="B87" s="22">
        <v>2104</v>
      </c>
      <c r="C87" s="22" t="s">
        <v>98</v>
      </c>
      <c r="D87" s="24">
        <v>1</v>
      </c>
      <c r="E87" s="35">
        <f t="shared" si="0"/>
        <v>6.3052407613341993E-2</v>
      </c>
      <c r="F87" s="30">
        <f>D156</f>
        <v>155569</v>
      </c>
      <c r="G87" s="30">
        <f>E38</f>
        <v>9809</v>
      </c>
      <c r="H87" s="20">
        <f t="shared" si="1"/>
        <v>0</v>
      </c>
      <c r="I87" s="20">
        <f t="shared" si="2"/>
        <v>0</v>
      </c>
      <c r="J87" s="20">
        <f t="shared" si="2"/>
        <v>0</v>
      </c>
    </row>
    <row r="88" spans="1:10" x14ac:dyDescent="0.25">
      <c r="A88" s="21" t="s">
        <v>108</v>
      </c>
      <c r="B88" s="22">
        <v>6650</v>
      </c>
      <c r="C88" s="22" t="s">
        <v>98</v>
      </c>
      <c r="D88" s="24">
        <v>1</v>
      </c>
      <c r="E88" s="35">
        <f t="shared" si="0"/>
        <v>6.3052407613341993E-2</v>
      </c>
      <c r="F88" s="30">
        <f>D156</f>
        <v>155569</v>
      </c>
      <c r="G88" s="30">
        <f>E38</f>
        <v>9809</v>
      </c>
      <c r="H88" s="20">
        <f t="shared" si="1"/>
        <v>0</v>
      </c>
      <c r="I88" s="20">
        <f t="shared" si="2"/>
        <v>0</v>
      </c>
      <c r="J88" s="20">
        <f t="shared" si="2"/>
        <v>0</v>
      </c>
    </row>
    <row r="89" spans="1:10" x14ac:dyDescent="0.25">
      <c r="A89" s="21" t="s">
        <v>110</v>
      </c>
      <c r="B89" s="22">
        <v>6652</v>
      </c>
      <c r="C89" s="22" t="s">
        <v>98</v>
      </c>
      <c r="D89" s="24">
        <v>1</v>
      </c>
      <c r="E89" s="35">
        <f t="shared" si="0"/>
        <v>6.3052407613341993E-2</v>
      </c>
      <c r="F89" s="30">
        <f>D156</f>
        <v>155569</v>
      </c>
      <c r="G89" s="30">
        <f>E38</f>
        <v>9809</v>
      </c>
      <c r="H89" s="20">
        <f t="shared" si="1"/>
        <v>0</v>
      </c>
      <c r="I89" s="20">
        <f t="shared" si="2"/>
        <v>0</v>
      </c>
      <c r="J89" s="20">
        <f t="shared" si="2"/>
        <v>0</v>
      </c>
    </row>
    <row r="90" spans="1:10" x14ac:dyDescent="0.25">
      <c r="A90" s="21" t="s">
        <v>101</v>
      </c>
      <c r="B90" s="22">
        <v>2081</v>
      </c>
      <c r="C90" s="22">
        <v>17</v>
      </c>
      <c r="D90" s="24">
        <v>1</v>
      </c>
      <c r="E90" s="35">
        <f t="shared" si="0"/>
        <v>6.3052407613341993E-2</v>
      </c>
      <c r="F90" s="30">
        <f>D156</f>
        <v>155569</v>
      </c>
      <c r="G90" s="30">
        <f>E38</f>
        <v>9809</v>
      </c>
      <c r="H90" s="20">
        <f t="shared" si="1"/>
        <v>0</v>
      </c>
      <c r="I90" s="20">
        <f t="shared" si="2"/>
        <v>0</v>
      </c>
      <c r="J90" s="20">
        <f t="shared" si="2"/>
        <v>0</v>
      </c>
    </row>
    <row r="91" spans="1:10" x14ac:dyDescent="0.25">
      <c r="A91" s="21" t="s">
        <v>55</v>
      </c>
      <c r="B91" s="22">
        <v>7604</v>
      </c>
      <c r="C91" s="22">
        <v>1</v>
      </c>
      <c r="D91" s="24">
        <v>1</v>
      </c>
      <c r="E91" s="35">
        <f t="shared" si="0"/>
        <v>6.3052407613341993E-2</v>
      </c>
      <c r="F91" s="30">
        <f>D156</f>
        <v>155569</v>
      </c>
      <c r="G91" s="30">
        <f>E38</f>
        <v>9809</v>
      </c>
      <c r="H91" s="20">
        <f t="shared" si="1"/>
        <v>0</v>
      </c>
      <c r="I91" s="20">
        <f t="shared" si="2"/>
        <v>0</v>
      </c>
      <c r="J91" s="20">
        <f t="shared" si="2"/>
        <v>0</v>
      </c>
    </row>
    <row r="92" spans="1:10" x14ac:dyDescent="0.25">
      <c r="A92" s="21" t="s">
        <v>55</v>
      </c>
      <c r="B92" s="22">
        <v>7604</v>
      </c>
      <c r="C92" s="22">
        <v>2</v>
      </c>
      <c r="D92" s="24">
        <v>1</v>
      </c>
      <c r="E92" s="35">
        <f t="shared" si="0"/>
        <v>6.3052407613341993E-2</v>
      </c>
      <c r="F92" s="30">
        <f>D156</f>
        <v>155569</v>
      </c>
      <c r="G92" s="30">
        <f>E38</f>
        <v>9809</v>
      </c>
      <c r="H92" s="20">
        <f t="shared" si="1"/>
        <v>0</v>
      </c>
      <c r="I92" s="20">
        <f t="shared" si="2"/>
        <v>0</v>
      </c>
      <c r="J92" s="20">
        <f t="shared" si="2"/>
        <v>0</v>
      </c>
    </row>
    <row r="93" spans="1:10" x14ac:dyDescent="0.25">
      <c r="A93" s="21" t="s">
        <v>83</v>
      </c>
      <c r="B93" s="22">
        <v>55234</v>
      </c>
      <c r="C93" s="22" t="s">
        <v>84</v>
      </c>
      <c r="D93" s="24">
        <v>0</v>
      </c>
      <c r="E93" s="35">
        <f t="shared" si="0"/>
        <v>6.3052407613341993E-2</v>
      </c>
      <c r="F93" s="30">
        <f>D156</f>
        <v>155569</v>
      </c>
      <c r="G93" s="30">
        <f>E38</f>
        <v>9809</v>
      </c>
      <c r="H93" s="20">
        <f t="shared" si="1"/>
        <v>0</v>
      </c>
      <c r="I93" s="20">
        <f t="shared" si="2"/>
        <v>0</v>
      </c>
      <c r="J93" s="20">
        <f t="shared" si="2"/>
        <v>0</v>
      </c>
    </row>
    <row r="94" spans="1:10" x14ac:dyDescent="0.25">
      <c r="A94" s="21" t="s">
        <v>83</v>
      </c>
      <c r="B94" s="22">
        <v>55234</v>
      </c>
      <c r="C94" s="22" t="s">
        <v>85</v>
      </c>
      <c r="D94" s="24">
        <v>0</v>
      </c>
      <c r="E94" s="35">
        <f t="shared" si="0"/>
        <v>6.3052407613341993E-2</v>
      </c>
      <c r="F94" s="30">
        <f>D156</f>
        <v>155569</v>
      </c>
      <c r="G94" s="30">
        <f>E38</f>
        <v>9809</v>
      </c>
      <c r="H94" s="20">
        <f t="shared" si="1"/>
        <v>0</v>
      </c>
      <c r="I94" s="20">
        <f t="shared" si="2"/>
        <v>0</v>
      </c>
      <c r="J94" s="20">
        <f t="shared" si="2"/>
        <v>0</v>
      </c>
    </row>
    <row r="95" spans="1:10" x14ac:dyDescent="0.25">
      <c r="A95" s="21" t="s">
        <v>83</v>
      </c>
      <c r="B95" s="22">
        <v>55234</v>
      </c>
      <c r="C95" s="22" t="s">
        <v>86</v>
      </c>
      <c r="D95" s="24">
        <v>0</v>
      </c>
      <c r="E95" s="35">
        <f t="shared" si="0"/>
        <v>6.3052407613341993E-2</v>
      </c>
      <c r="F95" s="30">
        <f>D156</f>
        <v>155569</v>
      </c>
      <c r="G95" s="30">
        <f>E38</f>
        <v>9809</v>
      </c>
      <c r="H95" s="20">
        <f t="shared" si="1"/>
        <v>0</v>
      </c>
      <c r="I95" s="20">
        <f t="shared" si="2"/>
        <v>0</v>
      </c>
      <c r="J95" s="20">
        <f t="shared" si="2"/>
        <v>0</v>
      </c>
    </row>
    <row r="96" spans="1:10" x14ac:dyDescent="0.25">
      <c r="A96" s="21" t="s">
        <v>83</v>
      </c>
      <c r="B96" s="22">
        <v>55234</v>
      </c>
      <c r="C96" s="22" t="s">
        <v>87</v>
      </c>
      <c r="D96" s="24">
        <v>0</v>
      </c>
      <c r="E96" s="35">
        <f t="shared" si="0"/>
        <v>6.3052407613341993E-2</v>
      </c>
      <c r="F96" s="30">
        <f>D156</f>
        <v>155569</v>
      </c>
      <c r="G96" s="30">
        <f>E38</f>
        <v>9809</v>
      </c>
      <c r="H96" s="20">
        <f t="shared" si="1"/>
        <v>0</v>
      </c>
      <c r="I96" s="20">
        <f t="shared" si="2"/>
        <v>0</v>
      </c>
      <c r="J96" s="20">
        <f t="shared" si="2"/>
        <v>0</v>
      </c>
    </row>
    <row r="97" spans="1:10" x14ac:dyDescent="0.25">
      <c r="A97" s="21" t="s">
        <v>83</v>
      </c>
      <c r="B97" s="22">
        <v>55234</v>
      </c>
      <c r="C97" s="22" t="s">
        <v>94</v>
      </c>
      <c r="D97" s="24">
        <v>0</v>
      </c>
      <c r="E97" s="35">
        <f t="shared" si="0"/>
        <v>6.3052407613341993E-2</v>
      </c>
      <c r="F97" s="30">
        <f>D156</f>
        <v>155569</v>
      </c>
      <c r="G97" s="30">
        <f>E38</f>
        <v>9809</v>
      </c>
      <c r="H97" s="20">
        <f t="shared" si="1"/>
        <v>0</v>
      </c>
      <c r="I97" s="20">
        <f t="shared" si="2"/>
        <v>0</v>
      </c>
      <c r="J97" s="20">
        <f t="shared" si="2"/>
        <v>0</v>
      </c>
    </row>
    <row r="98" spans="1:10" x14ac:dyDescent="0.25">
      <c r="A98" s="21" t="s">
        <v>83</v>
      </c>
      <c r="B98" s="22">
        <v>55234</v>
      </c>
      <c r="C98" s="22" t="s">
        <v>95</v>
      </c>
      <c r="D98" s="24">
        <v>0</v>
      </c>
      <c r="E98" s="35">
        <f t="shared" si="0"/>
        <v>6.3052407613341993E-2</v>
      </c>
      <c r="F98" s="30">
        <f>D156</f>
        <v>155569</v>
      </c>
      <c r="G98" s="30">
        <f>E38</f>
        <v>9809</v>
      </c>
      <c r="H98" s="20">
        <f t="shared" si="1"/>
        <v>0</v>
      </c>
      <c r="I98" s="20">
        <f t="shared" si="2"/>
        <v>0</v>
      </c>
      <c r="J98" s="20">
        <f t="shared" si="2"/>
        <v>0</v>
      </c>
    </row>
    <row r="99" spans="1:10" x14ac:dyDescent="0.25">
      <c r="A99" s="21" t="s">
        <v>83</v>
      </c>
      <c r="B99" s="22">
        <v>55234</v>
      </c>
      <c r="C99" s="22" t="s">
        <v>96</v>
      </c>
      <c r="D99" s="24">
        <v>0</v>
      </c>
      <c r="E99" s="35">
        <f t="shared" si="0"/>
        <v>6.3052407613341993E-2</v>
      </c>
      <c r="F99" s="30">
        <f>D156</f>
        <v>155569</v>
      </c>
      <c r="G99" s="30">
        <f>E38</f>
        <v>9809</v>
      </c>
      <c r="H99" s="20">
        <f t="shared" si="1"/>
        <v>0</v>
      </c>
      <c r="I99" s="20">
        <f t="shared" ref="I99:J154" si="3">H99</f>
        <v>0</v>
      </c>
      <c r="J99" s="20">
        <f t="shared" si="3"/>
        <v>0</v>
      </c>
    </row>
    <row r="100" spans="1:10" x14ac:dyDescent="0.25">
      <c r="A100" s="21" t="s">
        <v>83</v>
      </c>
      <c r="B100" s="22">
        <v>55234</v>
      </c>
      <c r="C100" s="22" t="s">
        <v>97</v>
      </c>
      <c r="D100" s="24">
        <v>0</v>
      </c>
      <c r="E100" s="35">
        <f t="shared" si="0"/>
        <v>6.3052407613341993E-2</v>
      </c>
      <c r="F100" s="30">
        <f>D156</f>
        <v>155569</v>
      </c>
      <c r="G100" s="30">
        <f>E38</f>
        <v>9809</v>
      </c>
      <c r="H100" s="20">
        <f t="shared" si="1"/>
        <v>0</v>
      </c>
      <c r="I100" s="20">
        <f t="shared" si="3"/>
        <v>0</v>
      </c>
      <c r="J100" s="20">
        <f t="shared" si="3"/>
        <v>0</v>
      </c>
    </row>
    <row r="101" spans="1:10" x14ac:dyDescent="0.25">
      <c r="A101" s="21" t="s">
        <v>88</v>
      </c>
      <c r="B101" s="22">
        <v>2122</v>
      </c>
      <c r="C101" s="22" t="s">
        <v>89</v>
      </c>
      <c r="D101" s="24">
        <v>0</v>
      </c>
      <c r="E101" s="35">
        <f t="shared" si="0"/>
        <v>6.3052407613341993E-2</v>
      </c>
      <c r="F101" s="30">
        <f>D156</f>
        <v>155569</v>
      </c>
      <c r="G101" s="30">
        <f>E38</f>
        <v>9809</v>
      </c>
      <c r="H101" s="20">
        <f t="shared" si="1"/>
        <v>0</v>
      </c>
      <c r="I101" s="20">
        <f t="shared" si="3"/>
        <v>0</v>
      </c>
      <c r="J101" s="20">
        <f t="shared" si="3"/>
        <v>0</v>
      </c>
    </row>
    <row r="102" spans="1:10" x14ac:dyDescent="0.25">
      <c r="A102" s="21" t="s">
        <v>88</v>
      </c>
      <c r="B102" s="22">
        <v>2122</v>
      </c>
      <c r="C102" s="22" t="s">
        <v>103</v>
      </c>
      <c r="D102" s="24">
        <v>0</v>
      </c>
      <c r="E102" s="35">
        <f t="shared" si="0"/>
        <v>6.3052407613341993E-2</v>
      </c>
      <c r="F102" s="30">
        <f>D156</f>
        <v>155569</v>
      </c>
      <c r="G102" s="30">
        <f>E38</f>
        <v>9809</v>
      </c>
      <c r="H102" s="20">
        <f t="shared" si="1"/>
        <v>0</v>
      </c>
      <c r="I102" s="20">
        <f t="shared" si="3"/>
        <v>0</v>
      </c>
      <c r="J102" s="20">
        <f t="shared" si="3"/>
        <v>0</v>
      </c>
    </row>
    <row r="103" spans="1:10" x14ac:dyDescent="0.25">
      <c r="A103" s="21" t="s">
        <v>88</v>
      </c>
      <c r="B103" s="22">
        <v>2122</v>
      </c>
      <c r="C103" s="22" t="s">
        <v>105</v>
      </c>
      <c r="D103" s="24">
        <v>0</v>
      </c>
      <c r="E103" s="35">
        <f t="shared" si="0"/>
        <v>6.3052407613341993E-2</v>
      </c>
      <c r="F103" s="30">
        <f>D156</f>
        <v>155569</v>
      </c>
      <c r="G103" s="30">
        <f>E38</f>
        <v>9809</v>
      </c>
      <c r="H103" s="20">
        <f t="shared" si="1"/>
        <v>0</v>
      </c>
      <c r="I103" s="20">
        <f t="shared" si="3"/>
        <v>0</v>
      </c>
      <c r="J103" s="20">
        <f t="shared" si="3"/>
        <v>0</v>
      </c>
    </row>
    <row r="104" spans="1:10" x14ac:dyDescent="0.25">
      <c r="A104" s="21" t="s">
        <v>106</v>
      </c>
      <c r="B104" s="22">
        <v>2123</v>
      </c>
      <c r="C104" s="22">
        <v>8</v>
      </c>
      <c r="D104" s="24">
        <v>0</v>
      </c>
      <c r="E104" s="35">
        <f t="shared" si="0"/>
        <v>6.3052407613341993E-2</v>
      </c>
      <c r="F104" s="30">
        <f>D156</f>
        <v>155569</v>
      </c>
      <c r="G104" s="30">
        <f>E38</f>
        <v>9809</v>
      </c>
      <c r="H104" s="20">
        <f t="shared" si="1"/>
        <v>0</v>
      </c>
      <c r="I104" s="20">
        <f t="shared" si="3"/>
        <v>0</v>
      </c>
      <c r="J104" s="20">
        <f t="shared" si="3"/>
        <v>0</v>
      </c>
    </row>
    <row r="105" spans="1:10" x14ac:dyDescent="0.25">
      <c r="A105" s="21" t="s">
        <v>90</v>
      </c>
      <c r="B105" s="22">
        <v>55447</v>
      </c>
      <c r="C105" s="22" t="s">
        <v>98</v>
      </c>
      <c r="D105" s="24">
        <v>0</v>
      </c>
      <c r="E105" s="35">
        <f t="shared" si="0"/>
        <v>6.3052407613341993E-2</v>
      </c>
      <c r="F105" s="30">
        <f>D156</f>
        <v>155569</v>
      </c>
      <c r="G105" s="30">
        <f>E38</f>
        <v>9809</v>
      </c>
      <c r="H105" s="20">
        <f t="shared" si="1"/>
        <v>0</v>
      </c>
      <c r="I105" s="20">
        <f t="shared" si="3"/>
        <v>0</v>
      </c>
      <c r="J105" s="20">
        <f t="shared" si="3"/>
        <v>0</v>
      </c>
    </row>
    <row r="106" spans="1:10" x14ac:dyDescent="0.25">
      <c r="A106" s="21" t="s">
        <v>90</v>
      </c>
      <c r="B106" s="22">
        <v>55447</v>
      </c>
      <c r="C106" s="22" t="s">
        <v>91</v>
      </c>
      <c r="D106" s="24">
        <v>0</v>
      </c>
      <c r="E106" s="35">
        <f t="shared" ref="E106:E154" si="4">G106/F106</f>
        <v>6.3052407613341993E-2</v>
      </c>
      <c r="F106" s="30">
        <f>D156</f>
        <v>155569</v>
      </c>
      <c r="G106" s="30">
        <f>E38</f>
        <v>9809</v>
      </c>
      <c r="H106" s="20">
        <f t="shared" ref="H106:H154" si="5">ROUND(D106*E106,0)</f>
        <v>0</v>
      </c>
      <c r="I106" s="20">
        <f t="shared" si="3"/>
        <v>0</v>
      </c>
      <c r="J106" s="20">
        <f t="shared" si="3"/>
        <v>0</v>
      </c>
    </row>
    <row r="107" spans="1:10" x14ac:dyDescent="0.25">
      <c r="A107" s="21" t="s">
        <v>90</v>
      </c>
      <c r="B107" s="22">
        <v>55447</v>
      </c>
      <c r="C107" s="22" t="s">
        <v>99</v>
      </c>
      <c r="D107" s="24">
        <v>0</v>
      </c>
      <c r="E107" s="35">
        <f t="shared" si="4"/>
        <v>6.3052407613341993E-2</v>
      </c>
      <c r="F107" s="30">
        <f>D156</f>
        <v>155569</v>
      </c>
      <c r="G107" s="30">
        <f>E38</f>
        <v>9809</v>
      </c>
      <c r="H107" s="20">
        <f t="shared" si="5"/>
        <v>0</v>
      </c>
      <c r="I107" s="20">
        <f t="shared" si="3"/>
        <v>0</v>
      </c>
      <c r="J107" s="20">
        <f t="shared" si="3"/>
        <v>0</v>
      </c>
    </row>
    <row r="108" spans="1:10" x14ac:dyDescent="0.25">
      <c r="A108" s="21" t="s">
        <v>90</v>
      </c>
      <c r="B108" s="22">
        <v>55447</v>
      </c>
      <c r="C108" s="22" t="s">
        <v>100</v>
      </c>
      <c r="D108" s="24">
        <v>0</v>
      </c>
      <c r="E108" s="35">
        <f t="shared" si="4"/>
        <v>6.3052407613341993E-2</v>
      </c>
      <c r="F108" s="30">
        <f>D156</f>
        <v>155569</v>
      </c>
      <c r="G108" s="30">
        <f>E38</f>
        <v>9809</v>
      </c>
      <c r="H108" s="20">
        <f t="shared" si="5"/>
        <v>0</v>
      </c>
      <c r="I108" s="20">
        <f t="shared" si="3"/>
        <v>0</v>
      </c>
      <c r="J108" s="20">
        <f t="shared" si="3"/>
        <v>0</v>
      </c>
    </row>
    <row r="109" spans="1:10" x14ac:dyDescent="0.25">
      <c r="A109" s="21" t="s">
        <v>59</v>
      </c>
      <c r="B109" s="22">
        <v>6223</v>
      </c>
      <c r="C109" s="22">
        <v>1</v>
      </c>
      <c r="D109" s="24">
        <v>0</v>
      </c>
      <c r="E109" s="35">
        <f t="shared" si="4"/>
        <v>6.3052407613341993E-2</v>
      </c>
      <c r="F109" s="30">
        <f>D156</f>
        <v>155569</v>
      </c>
      <c r="G109" s="30">
        <f>E38</f>
        <v>9809</v>
      </c>
      <c r="H109" s="20">
        <f t="shared" si="5"/>
        <v>0</v>
      </c>
      <c r="I109" s="20">
        <f t="shared" si="3"/>
        <v>0</v>
      </c>
      <c r="J109" s="20">
        <f t="shared" si="3"/>
        <v>0</v>
      </c>
    </row>
    <row r="110" spans="1:10" x14ac:dyDescent="0.25">
      <c r="A110" s="21" t="s">
        <v>59</v>
      </c>
      <c r="B110" s="22">
        <v>6223</v>
      </c>
      <c r="C110" s="22">
        <v>2</v>
      </c>
      <c r="D110" s="24">
        <v>0</v>
      </c>
      <c r="E110" s="35">
        <f t="shared" si="4"/>
        <v>6.3052407613341993E-2</v>
      </c>
      <c r="F110" s="30">
        <f>D156</f>
        <v>155569</v>
      </c>
      <c r="G110" s="30">
        <f>E38</f>
        <v>9809</v>
      </c>
      <c r="H110" s="20">
        <f t="shared" si="5"/>
        <v>0</v>
      </c>
      <c r="I110" s="20">
        <f t="shared" si="3"/>
        <v>0</v>
      </c>
      <c r="J110" s="20">
        <f t="shared" si="3"/>
        <v>0</v>
      </c>
    </row>
    <row r="111" spans="1:10" x14ac:dyDescent="0.25">
      <c r="A111" s="21" t="s">
        <v>78</v>
      </c>
      <c r="B111" s="22">
        <v>7749</v>
      </c>
      <c r="C111" s="22">
        <v>1</v>
      </c>
      <c r="D111" s="24">
        <v>0</v>
      </c>
      <c r="E111" s="35">
        <f t="shared" si="4"/>
        <v>6.3052407613341993E-2</v>
      </c>
      <c r="F111" s="30">
        <f>D156</f>
        <v>155569</v>
      </c>
      <c r="G111" s="30">
        <f>E38</f>
        <v>9809</v>
      </c>
      <c r="H111" s="20">
        <f t="shared" si="5"/>
        <v>0</v>
      </c>
      <c r="I111" s="20">
        <f t="shared" si="3"/>
        <v>0</v>
      </c>
      <c r="J111" s="20">
        <f t="shared" si="3"/>
        <v>0</v>
      </c>
    </row>
    <row r="112" spans="1:10" x14ac:dyDescent="0.25">
      <c r="A112" s="21" t="s">
        <v>79</v>
      </c>
      <c r="B112" s="22">
        <v>6074</v>
      </c>
      <c r="C112" s="22">
        <v>2</v>
      </c>
      <c r="D112" s="24">
        <v>0</v>
      </c>
      <c r="E112" s="35">
        <f t="shared" si="4"/>
        <v>6.3052407613341993E-2</v>
      </c>
      <c r="F112" s="30">
        <f>D156</f>
        <v>155569</v>
      </c>
      <c r="G112" s="30">
        <f>E38</f>
        <v>9809</v>
      </c>
      <c r="H112" s="20">
        <f t="shared" si="5"/>
        <v>0</v>
      </c>
      <c r="I112" s="20">
        <f t="shared" si="3"/>
        <v>0</v>
      </c>
      <c r="J112" s="20">
        <f t="shared" si="3"/>
        <v>0</v>
      </c>
    </row>
    <row r="113" spans="1:10" x14ac:dyDescent="0.25">
      <c r="A113" s="21" t="s">
        <v>79</v>
      </c>
      <c r="B113" s="22">
        <v>6074</v>
      </c>
      <c r="C113" s="22">
        <v>3</v>
      </c>
      <c r="D113" s="24">
        <v>0</v>
      </c>
      <c r="E113" s="35">
        <f t="shared" si="4"/>
        <v>6.3052407613341993E-2</v>
      </c>
      <c r="F113" s="30">
        <f>D156</f>
        <v>155569</v>
      </c>
      <c r="G113" s="30">
        <f>E38</f>
        <v>9809</v>
      </c>
      <c r="H113" s="20">
        <f t="shared" si="5"/>
        <v>0</v>
      </c>
      <c r="I113" s="20">
        <f t="shared" si="3"/>
        <v>0</v>
      </c>
      <c r="J113" s="20">
        <f t="shared" si="3"/>
        <v>0</v>
      </c>
    </row>
    <row r="114" spans="1:10" x14ac:dyDescent="0.25">
      <c r="A114" s="21" t="s">
        <v>35</v>
      </c>
      <c r="B114" s="22">
        <v>2079</v>
      </c>
      <c r="C114" s="22">
        <v>6</v>
      </c>
      <c r="D114" s="24">
        <v>0</v>
      </c>
      <c r="E114" s="35">
        <f t="shared" si="4"/>
        <v>6.3052407613341993E-2</v>
      </c>
      <c r="F114" s="30">
        <f>D156</f>
        <v>155569</v>
      </c>
      <c r="G114" s="30">
        <f>E38</f>
        <v>9809</v>
      </c>
      <c r="H114" s="20">
        <f t="shared" si="5"/>
        <v>0</v>
      </c>
      <c r="I114" s="20">
        <f t="shared" si="3"/>
        <v>0</v>
      </c>
      <c r="J114" s="20">
        <f t="shared" si="3"/>
        <v>0</v>
      </c>
    </row>
    <row r="115" spans="1:10" x14ac:dyDescent="0.25">
      <c r="A115" s="21" t="s">
        <v>35</v>
      </c>
      <c r="B115" s="22">
        <v>2079</v>
      </c>
      <c r="C115" s="22">
        <v>7</v>
      </c>
      <c r="D115" s="24">
        <v>0</v>
      </c>
      <c r="E115" s="35">
        <f t="shared" si="4"/>
        <v>6.3052407613341993E-2</v>
      </c>
      <c r="F115" s="30">
        <f>D156</f>
        <v>155569</v>
      </c>
      <c r="G115" s="30">
        <f>E38</f>
        <v>9809</v>
      </c>
      <c r="H115" s="20">
        <f t="shared" si="5"/>
        <v>0</v>
      </c>
      <c r="I115" s="20">
        <f t="shared" si="3"/>
        <v>0</v>
      </c>
      <c r="J115" s="20">
        <f t="shared" si="3"/>
        <v>0</v>
      </c>
    </row>
    <row r="116" spans="1:10" x14ac:dyDescent="0.25">
      <c r="A116" s="21" t="s">
        <v>35</v>
      </c>
      <c r="B116" s="22">
        <v>2079</v>
      </c>
      <c r="C116" s="22">
        <v>8</v>
      </c>
      <c r="D116" s="24">
        <v>0</v>
      </c>
      <c r="E116" s="35">
        <f t="shared" si="4"/>
        <v>6.3052407613341993E-2</v>
      </c>
      <c r="F116" s="30">
        <f>D156</f>
        <v>155569</v>
      </c>
      <c r="G116" s="30">
        <f>E38</f>
        <v>9809</v>
      </c>
      <c r="H116" s="20">
        <f t="shared" si="5"/>
        <v>0</v>
      </c>
      <c r="I116" s="20">
        <f t="shared" si="3"/>
        <v>0</v>
      </c>
      <c r="J116" s="20">
        <f t="shared" si="3"/>
        <v>0</v>
      </c>
    </row>
    <row r="117" spans="1:10" x14ac:dyDescent="0.25">
      <c r="A117" s="21" t="s">
        <v>92</v>
      </c>
      <c r="B117" s="22">
        <v>2131</v>
      </c>
      <c r="C117" s="22" t="s">
        <v>60</v>
      </c>
      <c r="D117" s="24">
        <v>0</v>
      </c>
      <c r="E117" s="35">
        <f t="shared" si="4"/>
        <v>6.3052407613341993E-2</v>
      </c>
      <c r="F117" s="30">
        <f>D156</f>
        <v>155569</v>
      </c>
      <c r="G117" s="30">
        <f>E38</f>
        <v>9809</v>
      </c>
      <c r="H117" s="20">
        <f t="shared" si="5"/>
        <v>0</v>
      </c>
      <c r="I117" s="20">
        <f t="shared" si="3"/>
        <v>0</v>
      </c>
      <c r="J117" s="20">
        <f t="shared" si="3"/>
        <v>0</v>
      </c>
    </row>
    <row r="118" spans="1:10" x14ac:dyDescent="0.25">
      <c r="A118" s="21" t="s">
        <v>92</v>
      </c>
      <c r="B118" s="22">
        <v>2131</v>
      </c>
      <c r="C118" s="22" t="s">
        <v>61</v>
      </c>
      <c r="D118" s="24">
        <v>0</v>
      </c>
      <c r="E118" s="35">
        <f t="shared" si="4"/>
        <v>6.3052407613341993E-2</v>
      </c>
      <c r="F118" s="30">
        <f>D156</f>
        <v>155569</v>
      </c>
      <c r="G118" s="30">
        <f>E38</f>
        <v>9809</v>
      </c>
      <c r="H118" s="20">
        <f t="shared" si="5"/>
        <v>0</v>
      </c>
      <c r="I118" s="20">
        <f t="shared" si="3"/>
        <v>0</v>
      </c>
      <c r="J118" s="20">
        <f t="shared" si="3"/>
        <v>0</v>
      </c>
    </row>
    <row r="119" spans="1:10" x14ac:dyDescent="0.25">
      <c r="A119" s="21" t="s">
        <v>81</v>
      </c>
      <c r="B119" s="22">
        <v>7848</v>
      </c>
      <c r="C119" s="22">
        <v>1</v>
      </c>
      <c r="D119" s="24">
        <v>0</v>
      </c>
      <c r="E119" s="35">
        <f t="shared" si="4"/>
        <v>6.3052407613341993E-2</v>
      </c>
      <c r="F119" s="30">
        <f>D156</f>
        <v>155569</v>
      </c>
      <c r="G119" s="30">
        <f>E38</f>
        <v>9809</v>
      </c>
      <c r="H119" s="20">
        <f t="shared" si="5"/>
        <v>0</v>
      </c>
      <c r="I119" s="20">
        <f t="shared" si="3"/>
        <v>0</v>
      </c>
      <c r="J119" s="20">
        <f t="shared" si="3"/>
        <v>0</v>
      </c>
    </row>
    <row r="120" spans="1:10" x14ac:dyDescent="0.25">
      <c r="A120" s="21" t="s">
        <v>81</v>
      </c>
      <c r="B120" s="22">
        <v>7848</v>
      </c>
      <c r="C120" s="22">
        <v>3</v>
      </c>
      <c r="D120" s="24">
        <v>0</v>
      </c>
      <c r="E120" s="35">
        <f t="shared" si="4"/>
        <v>6.3052407613341993E-2</v>
      </c>
      <c r="F120" s="30">
        <f>D156</f>
        <v>155569</v>
      </c>
      <c r="G120" s="30">
        <f>E38</f>
        <v>9809</v>
      </c>
      <c r="H120" s="20">
        <f t="shared" si="5"/>
        <v>0</v>
      </c>
      <c r="I120" s="20">
        <f t="shared" si="3"/>
        <v>0</v>
      </c>
      <c r="J120" s="20">
        <f t="shared" si="3"/>
        <v>0</v>
      </c>
    </row>
    <row r="121" spans="1:10" x14ac:dyDescent="0.25">
      <c r="A121" s="21" t="s">
        <v>47</v>
      </c>
      <c r="B121" s="22">
        <v>2161</v>
      </c>
      <c r="C121" s="22" t="s">
        <v>80</v>
      </c>
      <c r="D121" s="24">
        <v>0</v>
      </c>
      <c r="E121" s="35">
        <f t="shared" si="4"/>
        <v>6.3052407613341993E-2</v>
      </c>
      <c r="F121" s="30">
        <f>D156</f>
        <v>155569</v>
      </c>
      <c r="G121" s="30">
        <f>E38</f>
        <v>9809</v>
      </c>
      <c r="H121" s="20">
        <f t="shared" si="5"/>
        <v>0</v>
      </c>
      <c r="I121" s="20">
        <f t="shared" si="3"/>
        <v>0</v>
      </c>
      <c r="J121" s="20">
        <f t="shared" si="3"/>
        <v>0</v>
      </c>
    </row>
    <row r="122" spans="1:10" x14ac:dyDescent="0.25">
      <c r="A122" s="21" t="s">
        <v>47</v>
      </c>
      <c r="B122" s="22">
        <v>2161</v>
      </c>
      <c r="C122" s="22" t="s">
        <v>58</v>
      </c>
      <c r="D122" s="24">
        <v>0</v>
      </c>
      <c r="E122" s="35">
        <f t="shared" si="4"/>
        <v>6.3052407613341993E-2</v>
      </c>
      <c r="F122" s="30">
        <f>D156</f>
        <v>155569</v>
      </c>
      <c r="G122" s="30">
        <f>E38</f>
        <v>9809</v>
      </c>
      <c r="H122" s="20">
        <f t="shared" si="5"/>
        <v>0</v>
      </c>
      <c r="I122" s="20">
        <f t="shared" si="3"/>
        <v>0</v>
      </c>
      <c r="J122" s="20">
        <f t="shared" si="3"/>
        <v>0</v>
      </c>
    </row>
    <row r="123" spans="1:10" x14ac:dyDescent="0.25">
      <c r="A123" s="21" t="s">
        <v>12</v>
      </c>
      <c r="B123" s="22">
        <v>6195</v>
      </c>
      <c r="C123" s="22" t="s">
        <v>65</v>
      </c>
      <c r="D123" s="24">
        <v>0</v>
      </c>
      <c r="E123" s="35">
        <f t="shared" si="4"/>
        <v>6.3052407613341993E-2</v>
      </c>
      <c r="F123" s="30">
        <f>D156</f>
        <v>155569</v>
      </c>
      <c r="G123" s="30">
        <f>E38</f>
        <v>9809</v>
      </c>
      <c r="H123" s="20">
        <f t="shared" si="5"/>
        <v>0</v>
      </c>
      <c r="I123" s="20">
        <f t="shared" si="3"/>
        <v>0</v>
      </c>
      <c r="J123" s="20">
        <f t="shared" si="3"/>
        <v>0</v>
      </c>
    </row>
    <row r="124" spans="1:10" x14ac:dyDescent="0.25">
      <c r="A124" s="21" t="s">
        <v>12</v>
      </c>
      <c r="B124" s="22">
        <v>6195</v>
      </c>
      <c r="C124" s="22" t="s">
        <v>73</v>
      </c>
      <c r="D124" s="24">
        <v>0</v>
      </c>
      <c r="E124" s="35">
        <f t="shared" si="4"/>
        <v>6.3052407613341993E-2</v>
      </c>
      <c r="F124" s="30">
        <f>D156</f>
        <v>155569</v>
      </c>
      <c r="G124" s="30">
        <f>E38</f>
        <v>9809</v>
      </c>
      <c r="H124" s="20">
        <f t="shared" si="5"/>
        <v>0</v>
      </c>
      <c r="I124" s="20">
        <f t="shared" si="3"/>
        <v>0</v>
      </c>
      <c r="J124" s="20">
        <f t="shared" si="3"/>
        <v>0</v>
      </c>
    </row>
    <row r="125" spans="1:10" x14ac:dyDescent="0.25">
      <c r="A125" s="21" t="s">
        <v>12</v>
      </c>
      <c r="B125" s="22">
        <v>6195</v>
      </c>
      <c r="C125" s="22" t="s">
        <v>74</v>
      </c>
      <c r="D125" s="24">
        <v>0</v>
      </c>
      <c r="E125" s="35">
        <f t="shared" si="4"/>
        <v>6.3052407613341993E-2</v>
      </c>
      <c r="F125" s="30">
        <f>D156</f>
        <v>155569</v>
      </c>
      <c r="G125" s="30">
        <f>E38</f>
        <v>9809</v>
      </c>
      <c r="H125" s="20">
        <f t="shared" si="5"/>
        <v>0</v>
      </c>
      <c r="I125" s="20">
        <f t="shared" si="3"/>
        <v>0</v>
      </c>
      <c r="J125" s="20">
        <f t="shared" si="3"/>
        <v>0</v>
      </c>
    </row>
    <row r="126" spans="1:10" x14ac:dyDescent="0.25">
      <c r="A126" s="21" t="s">
        <v>12</v>
      </c>
      <c r="B126" s="22">
        <v>6195</v>
      </c>
      <c r="C126" s="22" t="s">
        <v>77</v>
      </c>
      <c r="D126" s="24">
        <v>0</v>
      </c>
      <c r="E126" s="35">
        <f t="shared" si="4"/>
        <v>6.3052407613341993E-2</v>
      </c>
      <c r="F126" s="30">
        <f>D156</f>
        <v>155569</v>
      </c>
      <c r="G126" s="30">
        <f>E38</f>
        <v>9809</v>
      </c>
      <c r="H126" s="20">
        <f t="shared" si="5"/>
        <v>0</v>
      </c>
      <c r="I126" s="20">
        <f t="shared" si="3"/>
        <v>0</v>
      </c>
      <c r="J126" s="20">
        <f t="shared" si="3"/>
        <v>0</v>
      </c>
    </row>
    <row r="127" spans="1:10" x14ac:dyDescent="0.25">
      <c r="A127" s="21" t="s">
        <v>68</v>
      </c>
      <c r="B127" s="22">
        <v>7903</v>
      </c>
      <c r="C127" s="22" t="s">
        <v>69</v>
      </c>
      <c r="D127" s="24">
        <v>0</v>
      </c>
      <c r="E127" s="35">
        <f t="shared" si="4"/>
        <v>6.3052407613341993E-2</v>
      </c>
      <c r="F127" s="30">
        <f>D156</f>
        <v>155569</v>
      </c>
      <c r="G127" s="30">
        <f>E38</f>
        <v>9809</v>
      </c>
      <c r="H127" s="20">
        <f t="shared" si="5"/>
        <v>0</v>
      </c>
      <c r="I127" s="20">
        <f t="shared" si="3"/>
        <v>0</v>
      </c>
      <c r="J127" s="20">
        <f t="shared" si="3"/>
        <v>0</v>
      </c>
    </row>
    <row r="128" spans="1:10" x14ac:dyDescent="0.25">
      <c r="A128" s="21" t="s">
        <v>68</v>
      </c>
      <c r="B128" s="22">
        <v>7903</v>
      </c>
      <c r="C128" s="22" t="s">
        <v>70</v>
      </c>
      <c r="D128" s="24">
        <v>0</v>
      </c>
      <c r="E128" s="35">
        <f t="shared" si="4"/>
        <v>6.3052407613341993E-2</v>
      </c>
      <c r="F128" s="30">
        <f>D156</f>
        <v>155569</v>
      </c>
      <c r="G128" s="30">
        <f>E38</f>
        <v>9809</v>
      </c>
      <c r="H128" s="20">
        <f t="shared" si="5"/>
        <v>0</v>
      </c>
      <c r="I128" s="20">
        <f t="shared" si="3"/>
        <v>0</v>
      </c>
      <c r="J128" s="20">
        <f t="shared" si="3"/>
        <v>0</v>
      </c>
    </row>
    <row r="129" spans="1:10" x14ac:dyDescent="0.25">
      <c r="A129" s="21" t="s">
        <v>68</v>
      </c>
      <c r="B129" s="22">
        <v>7903</v>
      </c>
      <c r="C129" s="22" t="s">
        <v>71</v>
      </c>
      <c r="D129" s="24">
        <v>0</v>
      </c>
      <c r="E129" s="35">
        <f t="shared" si="4"/>
        <v>6.3052407613341993E-2</v>
      </c>
      <c r="F129" s="30">
        <f>D156</f>
        <v>155569</v>
      </c>
      <c r="G129" s="30">
        <f>E38</f>
        <v>9809</v>
      </c>
      <c r="H129" s="20">
        <f t="shared" si="5"/>
        <v>0</v>
      </c>
      <c r="I129" s="20">
        <f t="shared" si="3"/>
        <v>0</v>
      </c>
      <c r="J129" s="20">
        <f t="shared" si="3"/>
        <v>0</v>
      </c>
    </row>
    <row r="130" spans="1:10" x14ac:dyDescent="0.25">
      <c r="A130" s="21" t="s">
        <v>68</v>
      </c>
      <c r="B130" s="22">
        <v>7903</v>
      </c>
      <c r="C130" s="22" t="s">
        <v>72</v>
      </c>
      <c r="D130" s="24">
        <v>0</v>
      </c>
      <c r="E130" s="35">
        <f t="shared" si="4"/>
        <v>6.3052407613341993E-2</v>
      </c>
      <c r="F130" s="30">
        <f>D156</f>
        <v>155569</v>
      </c>
      <c r="G130" s="30">
        <f>E38</f>
        <v>9809</v>
      </c>
      <c r="H130" s="20">
        <f t="shared" si="5"/>
        <v>0</v>
      </c>
      <c r="I130" s="20">
        <f t="shared" si="3"/>
        <v>0</v>
      </c>
      <c r="J130" s="20">
        <f t="shared" si="3"/>
        <v>0</v>
      </c>
    </row>
    <row r="131" spans="1:10" x14ac:dyDescent="0.25">
      <c r="A131" s="21" t="s">
        <v>40</v>
      </c>
      <c r="B131" s="22">
        <v>2104</v>
      </c>
      <c r="C131" s="22" t="s">
        <v>74</v>
      </c>
      <c r="D131" s="24">
        <v>0</v>
      </c>
      <c r="E131" s="35">
        <f t="shared" si="4"/>
        <v>6.3052407613341993E-2</v>
      </c>
      <c r="F131" s="30">
        <f>D156</f>
        <v>155569</v>
      </c>
      <c r="G131" s="30">
        <f>E38</f>
        <v>9809</v>
      </c>
      <c r="H131" s="20">
        <f t="shared" si="5"/>
        <v>0</v>
      </c>
      <c r="I131" s="20">
        <f t="shared" si="3"/>
        <v>0</v>
      </c>
      <c r="J131" s="20">
        <f t="shared" si="3"/>
        <v>0</v>
      </c>
    </row>
    <row r="132" spans="1:10" x14ac:dyDescent="0.25">
      <c r="A132" s="21" t="s">
        <v>40</v>
      </c>
      <c r="B132" s="22">
        <v>2104</v>
      </c>
      <c r="C132" s="22" t="s">
        <v>77</v>
      </c>
      <c r="D132" s="24">
        <v>0</v>
      </c>
      <c r="E132" s="35">
        <f t="shared" si="4"/>
        <v>6.3052407613341993E-2</v>
      </c>
      <c r="F132" s="30">
        <f>D156</f>
        <v>155569</v>
      </c>
      <c r="G132" s="30">
        <f>E38</f>
        <v>9809</v>
      </c>
      <c r="H132" s="20">
        <f t="shared" si="5"/>
        <v>0</v>
      </c>
      <c r="I132" s="20">
        <f t="shared" si="3"/>
        <v>0</v>
      </c>
      <c r="J132" s="20">
        <f t="shared" si="3"/>
        <v>0</v>
      </c>
    </row>
    <row r="133" spans="1:10" x14ac:dyDescent="0.25">
      <c r="A133" s="21" t="s">
        <v>82</v>
      </c>
      <c r="B133" s="22">
        <v>7754</v>
      </c>
      <c r="C133" s="22">
        <v>1</v>
      </c>
      <c r="D133" s="24">
        <v>0</v>
      </c>
      <c r="E133" s="35">
        <f t="shared" si="4"/>
        <v>6.3052407613341993E-2</v>
      </c>
      <c r="F133" s="30">
        <f>D156</f>
        <v>155569</v>
      </c>
      <c r="G133" s="30">
        <f>E38</f>
        <v>9809</v>
      </c>
      <c r="H133" s="20">
        <f t="shared" si="5"/>
        <v>0</v>
      </c>
      <c r="I133" s="20">
        <f t="shared" si="3"/>
        <v>0</v>
      </c>
      <c r="J133" s="20">
        <f t="shared" si="3"/>
        <v>0</v>
      </c>
    </row>
    <row r="134" spans="1:10" x14ac:dyDescent="0.25">
      <c r="A134" s="21" t="s">
        <v>82</v>
      </c>
      <c r="B134" s="22">
        <v>7754</v>
      </c>
      <c r="C134" s="22">
        <v>2</v>
      </c>
      <c r="D134" s="24">
        <v>0</v>
      </c>
      <c r="E134" s="35">
        <f t="shared" si="4"/>
        <v>6.3052407613341993E-2</v>
      </c>
      <c r="F134" s="30">
        <f>D156</f>
        <v>155569</v>
      </c>
      <c r="G134" s="30">
        <f>E38</f>
        <v>9809</v>
      </c>
      <c r="H134" s="20">
        <f t="shared" si="5"/>
        <v>0</v>
      </c>
      <c r="I134" s="20">
        <f t="shared" si="3"/>
        <v>0</v>
      </c>
      <c r="J134" s="20">
        <f t="shared" si="3"/>
        <v>0</v>
      </c>
    </row>
    <row r="135" spans="1:10" x14ac:dyDescent="0.25">
      <c r="A135" s="21" t="s">
        <v>101</v>
      </c>
      <c r="B135" s="22">
        <v>2081</v>
      </c>
      <c r="C135" s="22">
        <v>11</v>
      </c>
      <c r="D135" s="24">
        <v>0</v>
      </c>
      <c r="E135" s="35">
        <f t="shared" si="4"/>
        <v>6.3052407613341993E-2</v>
      </c>
      <c r="F135" s="30">
        <f>D156</f>
        <v>155569</v>
      </c>
      <c r="G135" s="30">
        <f>E38</f>
        <v>9809</v>
      </c>
      <c r="H135" s="20">
        <f t="shared" si="5"/>
        <v>0</v>
      </c>
      <c r="I135" s="20">
        <f t="shared" si="3"/>
        <v>0</v>
      </c>
      <c r="J135" s="20">
        <f t="shared" si="3"/>
        <v>0</v>
      </c>
    </row>
    <row r="136" spans="1:10" x14ac:dyDescent="0.25">
      <c r="A136" s="21" t="s">
        <v>101</v>
      </c>
      <c r="B136" s="22">
        <v>2081</v>
      </c>
      <c r="C136" s="22">
        <v>12</v>
      </c>
      <c r="D136" s="24">
        <v>0</v>
      </c>
      <c r="E136" s="35">
        <f t="shared" si="4"/>
        <v>6.3052407613341993E-2</v>
      </c>
      <c r="F136" s="30">
        <f>D156</f>
        <v>155569</v>
      </c>
      <c r="G136" s="30">
        <f>E38</f>
        <v>9809</v>
      </c>
      <c r="H136" s="20">
        <f t="shared" si="5"/>
        <v>0</v>
      </c>
      <c r="I136" s="20">
        <f t="shared" si="3"/>
        <v>0</v>
      </c>
      <c r="J136" s="20">
        <f t="shared" si="3"/>
        <v>0</v>
      </c>
    </row>
    <row r="137" spans="1:10" x14ac:dyDescent="0.25">
      <c r="A137" s="21" t="s">
        <v>101</v>
      </c>
      <c r="B137" s="22">
        <v>2081</v>
      </c>
      <c r="C137" s="22">
        <v>13</v>
      </c>
      <c r="D137" s="24">
        <v>0</v>
      </c>
      <c r="E137" s="35">
        <f t="shared" si="4"/>
        <v>6.3052407613341993E-2</v>
      </c>
      <c r="F137" s="30">
        <f>D156</f>
        <v>155569</v>
      </c>
      <c r="G137" s="30">
        <f>E38</f>
        <v>9809</v>
      </c>
      <c r="H137" s="20">
        <f t="shared" si="5"/>
        <v>0</v>
      </c>
      <c r="I137" s="20">
        <f t="shared" si="3"/>
        <v>0</v>
      </c>
      <c r="J137" s="20">
        <f t="shared" si="3"/>
        <v>0</v>
      </c>
    </row>
    <row r="138" spans="1:10" x14ac:dyDescent="0.25">
      <c r="A138" s="21" t="s">
        <v>101</v>
      </c>
      <c r="B138" s="22">
        <v>2081</v>
      </c>
      <c r="C138" s="22">
        <v>14</v>
      </c>
      <c r="D138" s="24">
        <v>0</v>
      </c>
      <c r="E138" s="35">
        <f t="shared" si="4"/>
        <v>6.3052407613341993E-2</v>
      </c>
      <c r="F138" s="30">
        <f>D156</f>
        <v>155569</v>
      </c>
      <c r="G138" s="30">
        <f>E38</f>
        <v>9809</v>
      </c>
      <c r="H138" s="20">
        <f t="shared" si="5"/>
        <v>0</v>
      </c>
      <c r="I138" s="20">
        <f t="shared" si="3"/>
        <v>0</v>
      </c>
      <c r="J138" s="20">
        <f t="shared" si="3"/>
        <v>0</v>
      </c>
    </row>
    <row r="139" spans="1:10" x14ac:dyDescent="0.25">
      <c r="A139" s="21" t="s">
        <v>101</v>
      </c>
      <c r="B139" s="22">
        <v>2081</v>
      </c>
      <c r="C139" s="22">
        <v>15</v>
      </c>
      <c r="D139" s="24">
        <v>0</v>
      </c>
      <c r="E139" s="35">
        <f t="shared" si="4"/>
        <v>6.3052407613341993E-2</v>
      </c>
      <c r="F139" s="30">
        <f>D156</f>
        <v>155569</v>
      </c>
      <c r="G139" s="30">
        <f>E38</f>
        <v>9809</v>
      </c>
      <c r="H139" s="20">
        <f t="shared" si="5"/>
        <v>0</v>
      </c>
      <c r="I139" s="20">
        <f t="shared" si="3"/>
        <v>0</v>
      </c>
      <c r="J139" s="20">
        <f t="shared" si="3"/>
        <v>0</v>
      </c>
    </row>
    <row r="140" spans="1:10" x14ac:dyDescent="0.25">
      <c r="A140" s="21" t="s">
        <v>101</v>
      </c>
      <c r="B140" s="22">
        <v>2081</v>
      </c>
      <c r="C140" s="22">
        <v>16</v>
      </c>
      <c r="D140" s="24">
        <v>0</v>
      </c>
      <c r="E140" s="35">
        <f t="shared" si="4"/>
        <v>6.3052407613341993E-2</v>
      </c>
      <c r="F140" s="30">
        <f>D156</f>
        <v>155569</v>
      </c>
      <c r="G140" s="30">
        <f>E38</f>
        <v>9809</v>
      </c>
      <c r="H140" s="20">
        <f t="shared" si="5"/>
        <v>0</v>
      </c>
      <c r="I140" s="20">
        <f t="shared" si="3"/>
        <v>0</v>
      </c>
      <c r="J140" s="20">
        <f t="shared" si="3"/>
        <v>0</v>
      </c>
    </row>
    <row r="141" spans="1:10" x14ac:dyDescent="0.25">
      <c r="A141" s="21" t="s">
        <v>101</v>
      </c>
      <c r="B141" s="22">
        <v>2081</v>
      </c>
      <c r="C141" s="22">
        <v>18</v>
      </c>
      <c r="D141" s="24">
        <v>0</v>
      </c>
      <c r="E141" s="35">
        <f t="shared" si="4"/>
        <v>6.3052407613341993E-2</v>
      </c>
      <c r="F141" s="30">
        <f>D156</f>
        <v>155569</v>
      </c>
      <c r="G141" s="30">
        <f>E38</f>
        <v>9809</v>
      </c>
      <c r="H141" s="20">
        <f t="shared" si="5"/>
        <v>0</v>
      </c>
      <c r="I141" s="20">
        <f t="shared" si="3"/>
        <v>0</v>
      </c>
      <c r="J141" s="20">
        <f t="shared" si="3"/>
        <v>0</v>
      </c>
    </row>
    <row r="142" spans="1:10" x14ac:dyDescent="0.25">
      <c r="A142" s="21" t="s">
        <v>64</v>
      </c>
      <c r="B142" s="22">
        <v>7964</v>
      </c>
      <c r="C142" s="22" t="s">
        <v>65</v>
      </c>
      <c r="D142" s="24">
        <v>0</v>
      </c>
      <c r="E142" s="35">
        <f t="shared" si="4"/>
        <v>6.3052407613341993E-2</v>
      </c>
      <c r="F142" s="30">
        <f>D156</f>
        <v>155569</v>
      </c>
      <c r="G142" s="30">
        <f>E38</f>
        <v>9809</v>
      </c>
      <c r="H142" s="20">
        <f t="shared" si="5"/>
        <v>0</v>
      </c>
      <c r="I142" s="20">
        <f t="shared" si="3"/>
        <v>0</v>
      </c>
      <c r="J142" s="20">
        <f t="shared" si="3"/>
        <v>0</v>
      </c>
    </row>
    <row r="143" spans="1:10" x14ac:dyDescent="0.25">
      <c r="A143" s="21" t="s">
        <v>64</v>
      </c>
      <c r="B143" s="22">
        <v>7964</v>
      </c>
      <c r="C143" s="22" t="s">
        <v>73</v>
      </c>
      <c r="D143" s="24">
        <v>0</v>
      </c>
      <c r="E143" s="35">
        <f t="shared" si="4"/>
        <v>6.3052407613341993E-2</v>
      </c>
      <c r="F143" s="30">
        <f>D156</f>
        <v>155569</v>
      </c>
      <c r="G143" s="30">
        <f>E38</f>
        <v>9809</v>
      </c>
      <c r="H143" s="20">
        <f t="shared" si="5"/>
        <v>0</v>
      </c>
      <c r="I143" s="20">
        <f t="shared" si="3"/>
        <v>0</v>
      </c>
      <c r="J143" s="20">
        <f t="shared" si="3"/>
        <v>0</v>
      </c>
    </row>
    <row r="144" spans="1:10" x14ac:dyDescent="0.25">
      <c r="A144" s="21" t="s">
        <v>64</v>
      </c>
      <c r="B144" s="22">
        <v>7964</v>
      </c>
      <c r="C144" s="22" t="s">
        <v>74</v>
      </c>
      <c r="D144" s="24">
        <v>0</v>
      </c>
      <c r="E144" s="35">
        <f t="shared" si="4"/>
        <v>6.3052407613341993E-2</v>
      </c>
      <c r="F144" s="30">
        <f>D156</f>
        <v>155569</v>
      </c>
      <c r="G144" s="30">
        <f>E38</f>
        <v>9809</v>
      </c>
      <c r="H144" s="20">
        <f t="shared" si="5"/>
        <v>0</v>
      </c>
      <c r="I144" s="20">
        <f t="shared" si="3"/>
        <v>0</v>
      </c>
      <c r="J144" s="20">
        <f t="shared" si="3"/>
        <v>0</v>
      </c>
    </row>
    <row r="145" spans="1:10" x14ac:dyDescent="0.25">
      <c r="A145" s="21" t="s">
        <v>64</v>
      </c>
      <c r="B145" s="22">
        <v>7964</v>
      </c>
      <c r="C145" s="22" t="s">
        <v>77</v>
      </c>
      <c r="D145" s="24">
        <v>0</v>
      </c>
      <c r="E145" s="35">
        <f t="shared" si="4"/>
        <v>6.3052407613341993E-2</v>
      </c>
      <c r="F145" s="30">
        <f>D156</f>
        <v>155569</v>
      </c>
      <c r="G145" s="30">
        <f>E38</f>
        <v>9809</v>
      </c>
      <c r="H145" s="20">
        <f t="shared" si="5"/>
        <v>0</v>
      </c>
      <c r="I145" s="20">
        <f t="shared" si="3"/>
        <v>0</v>
      </c>
      <c r="J145" s="20">
        <f t="shared" si="3"/>
        <v>0</v>
      </c>
    </row>
    <row r="146" spans="1:10" x14ac:dyDescent="0.25">
      <c r="A146" s="21" t="s">
        <v>64</v>
      </c>
      <c r="B146" s="22">
        <v>7964</v>
      </c>
      <c r="C146" s="22" t="s">
        <v>66</v>
      </c>
      <c r="D146" s="24">
        <v>0</v>
      </c>
      <c r="E146" s="35">
        <f t="shared" si="4"/>
        <v>6.3052407613341993E-2</v>
      </c>
      <c r="F146" s="30">
        <f>D156</f>
        <v>155569</v>
      </c>
      <c r="G146" s="30">
        <f>E38</f>
        <v>9809</v>
      </c>
      <c r="H146" s="20">
        <f t="shared" si="5"/>
        <v>0</v>
      </c>
      <c r="I146" s="20">
        <f t="shared" si="3"/>
        <v>0</v>
      </c>
      <c r="J146" s="20">
        <f t="shared" si="3"/>
        <v>0</v>
      </c>
    </row>
    <row r="147" spans="1:10" x14ac:dyDescent="0.25">
      <c r="A147" s="21" t="s">
        <v>64</v>
      </c>
      <c r="B147" s="22">
        <v>7964</v>
      </c>
      <c r="C147" s="22" t="s">
        <v>67</v>
      </c>
      <c r="D147" s="24">
        <v>0</v>
      </c>
      <c r="E147" s="35">
        <f t="shared" si="4"/>
        <v>6.3052407613341993E-2</v>
      </c>
      <c r="F147" s="30">
        <f>D156</f>
        <v>155569</v>
      </c>
      <c r="G147" s="30">
        <f>E38</f>
        <v>9809</v>
      </c>
      <c r="H147" s="20">
        <f t="shared" si="5"/>
        <v>0</v>
      </c>
      <c r="I147" s="20">
        <f t="shared" si="3"/>
        <v>0</v>
      </c>
      <c r="J147" s="20">
        <f t="shared" si="3"/>
        <v>0</v>
      </c>
    </row>
    <row r="148" spans="1:10" x14ac:dyDescent="0.25">
      <c r="A148" s="21" t="s">
        <v>64</v>
      </c>
      <c r="B148" s="22">
        <v>7964</v>
      </c>
      <c r="C148" s="22" t="s">
        <v>75</v>
      </c>
      <c r="D148" s="24">
        <v>0</v>
      </c>
      <c r="E148" s="35">
        <f t="shared" si="4"/>
        <v>6.3052407613341993E-2</v>
      </c>
      <c r="F148" s="30">
        <f>D156</f>
        <v>155569</v>
      </c>
      <c r="G148" s="30">
        <f>E38</f>
        <v>9809</v>
      </c>
      <c r="H148" s="20">
        <f t="shared" si="5"/>
        <v>0</v>
      </c>
      <c r="I148" s="20">
        <f t="shared" si="3"/>
        <v>0</v>
      </c>
      <c r="J148" s="20">
        <f t="shared" si="3"/>
        <v>0</v>
      </c>
    </row>
    <row r="149" spans="1:10" x14ac:dyDescent="0.25">
      <c r="A149" s="21" t="s">
        <v>64</v>
      </c>
      <c r="B149" s="22">
        <v>7964</v>
      </c>
      <c r="C149" s="22" t="s">
        <v>76</v>
      </c>
      <c r="D149" s="24">
        <v>0</v>
      </c>
      <c r="E149" s="35">
        <f t="shared" si="4"/>
        <v>6.3052407613341993E-2</v>
      </c>
      <c r="F149" s="30">
        <f>D156</f>
        <v>155569</v>
      </c>
      <c r="G149" s="30">
        <f>E38</f>
        <v>9809</v>
      </c>
      <c r="H149" s="20">
        <f t="shared" si="5"/>
        <v>0</v>
      </c>
      <c r="I149" s="20">
        <f t="shared" si="3"/>
        <v>0</v>
      </c>
      <c r="J149" s="20">
        <f t="shared" si="3"/>
        <v>0</v>
      </c>
    </row>
    <row r="150" spans="1:10" x14ac:dyDescent="0.25">
      <c r="A150" s="21" t="s">
        <v>102</v>
      </c>
      <c r="B150" s="22">
        <v>2092</v>
      </c>
      <c r="C150" s="22">
        <v>3</v>
      </c>
      <c r="D150" s="24">
        <v>0</v>
      </c>
      <c r="E150" s="35">
        <f t="shared" si="4"/>
        <v>6.3052407613341993E-2</v>
      </c>
      <c r="F150" s="30">
        <f>D156</f>
        <v>155569</v>
      </c>
      <c r="G150" s="30">
        <f>E38</f>
        <v>9809</v>
      </c>
      <c r="H150" s="20">
        <f t="shared" si="5"/>
        <v>0</v>
      </c>
      <c r="I150" s="20">
        <f t="shared" si="3"/>
        <v>0</v>
      </c>
      <c r="J150" s="20">
        <f t="shared" si="3"/>
        <v>0</v>
      </c>
    </row>
    <row r="151" spans="1:10" x14ac:dyDescent="0.25">
      <c r="A151" s="21" t="s">
        <v>57</v>
      </c>
      <c r="B151" s="22">
        <v>56151</v>
      </c>
      <c r="C151" s="22">
        <v>1</v>
      </c>
      <c r="D151" s="24">
        <v>0</v>
      </c>
      <c r="E151" s="35">
        <f t="shared" si="4"/>
        <v>6.3052407613341993E-2</v>
      </c>
      <c r="F151" s="30">
        <f>D156</f>
        <v>155569</v>
      </c>
      <c r="G151" s="30">
        <f>E38</f>
        <v>9809</v>
      </c>
      <c r="H151" s="20">
        <f t="shared" si="5"/>
        <v>0</v>
      </c>
      <c r="I151" s="20">
        <f t="shared" si="3"/>
        <v>0</v>
      </c>
      <c r="J151" s="20">
        <f t="shared" si="3"/>
        <v>0</v>
      </c>
    </row>
    <row r="152" spans="1:10" x14ac:dyDescent="0.25">
      <c r="A152" s="21" t="s">
        <v>57</v>
      </c>
      <c r="B152" s="22">
        <v>56151</v>
      </c>
      <c r="C152" s="22">
        <v>2</v>
      </c>
      <c r="D152" s="24">
        <v>0</v>
      </c>
      <c r="E152" s="35">
        <f t="shared" si="4"/>
        <v>6.3052407613341993E-2</v>
      </c>
      <c r="F152" s="30">
        <f>D156</f>
        <v>155569</v>
      </c>
      <c r="G152" s="30">
        <f>E38</f>
        <v>9809</v>
      </c>
      <c r="H152" s="20">
        <f t="shared" si="5"/>
        <v>0</v>
      </c>
      <c r="I152" s="20">
        <f t="shared" si="3"/>
        <v>0</v>
      </c>
      <c r="J152" s="20">
        <f t="shared" si="3"/>
        <v>0</v>
      </c>
    </row>
    <row r="153" spans="1:10" x14ac:dyDescent="0.25">
      <c r="A153" s="21" t="s">
        <v>57</v>
      </c>
      <c r="B153" s="22">
        <v>56151</v>
      </c>
      <c r="C153" s="22">
        <v>3</v>
      </c>
      <c r="D153" s="24">
        <v>0</v>
      </c>
      <c r="E153" s="35">
        <f t="shared" si="4"/>
        <v>6.3052407613341993E-2</v>
      </c>
      <c r="F153" s="30">
        <f>D156</f>
        <v>155569</v>
      </c>
      <c r="G153" s="30">
        <f>E38</f>
        <v>9809</v>
      </c>
      <c r="H153" s="20">
        <f t="shared" si="5"/>
        <v>0</v>
      </c>
      <c r="I153" s="20">
        <f t="shared" si="3"/>
        <v>0</v>
      </c>
      <c r="J153" s="20">
        <f t="shared" si="3"/>
        <v>0</v>
      </c>
    </row>
    <row r="154" spans="1:10" x14ac:dyDescent="0.25">
      <c r="A154" s="21" t="s">
        <v>50</v>
      </c>
      <c r="B154" s="22">
        <v>7296</v>
      </c>
      <c r="C154" s="22">
        <v>1</v>
      </c>
      <c r="D154" s="24">
        <v>0</v>
      </c>
      <c r="E154" s="35">
        <f t="shared" si="4"/>
        <v>6.3052407613341993E-2</v>
      </c>
      <c r="F154" s="30">
        <f>D156</f>
        <v>155569</v>
      </c>
      <c r="G154" s="30">
        <f>E38</f>
        <v>9809</v>
      </c>
      <c r="H154" s="20">
        <f t="shared" si="5"/>
        <v>0</v>
      </c>
      <c r="I154" s="20">
        <f t="shared" si="3"/>
        <v>0</v>
      </c>
      <c r="J154" s="20">
        <f t="shared" si="3"/>
        <v>0</v>
      </c>
    </row>
    <row r="155" spans="1:10" ht="15.75" thickBot="1" x14ac:dyDescent="0.3">
      <c r="A155" s="36"/>
      <c r="B155" s="43"/>
      <c r="C155" s="43"/>
      <c r="D155" s="36"/>
      <c r="E155" s="28"/>
      <c r="F155" s="37"/>
      <c r="G155" s="28"/>
      <c r="H155" s="28"/>
      <c r="I155" s="28"/>
      <c r="J155" s="28"/>
    </row>
    <row r="156" spans="1:10" x14ac:dyDescent="0.25">
      <c r="A156" s="38" t="s">
        <v>111</v>
      </c>
      <c r="D156" s="39">
        <f>SUM(D41:D154)</f>
        <v>155569</v>
      </c>
      <c r="E156" s="20"/>
      <c r="F156" s="30"/>
      <c r="G156" s="20"/>
      <c r="H156" s="30">
        <f>SUM(H41:H154)</f>
        <v>9808</v>
      </c>
      <c r="I156" s="30">
        <f>SUM(I41:I154)</f>
        <v>9809</v>
      </c>
      <c r="J156" s="30">
        <f>SUM(J41:J154)</f>
        <v>9809</v>
      </c>
    </row>
    <row r="157" spans="1:10" x14ac:dyDescent="0.25">
      <c r="A157" s="21"/>
      <c r="B157" s="21"/>
      <c r="C157" s="21"/>
      <c r="D157" s="23"/>
      <c r="E157" s="20"/>
      <c r="F157" s="30"/>
      <c r="G157" s="20"/>
      <c r="H157" s="20"/>
      <c r="I157" s="20"/>
      <c r="J157" s="20"/>
    </row>
    <row r="158" spans="1:10" ht="17.25" x14ac:dyDescent="0.25">
      <c r="A158" s="31" t="s">
        <v>126</v>
      </c>
      <c r="E158" s="20"/>
      <c r="F158" s="30"/>
      <c r="G158" s="20"/>
      <c r="H158" s="20"/>
      <c r="I158" s="20"/>
      <c r="J158" s="20"/>
    </row>
    <row r="159" spans="1:10" ht="17.25" x14ac:dyDescent="0.25">
      <c r="A159" s="40" t="s">
        <v>127</v>
      </c>
      <c r="E159" s="20"/>
      <c r="F159" s="30"/>
      <c r="G159" s="20"/>
      <c r="H159" s="20"/>
      <c r="I159" s="20"/>
      <c r="J159" s="20"/>
    </row>
    <row r="160" spans="1:10" x14ac:dyDescent="0.25">
      <c r="A160" t="s">
        <v>128</v>
      </c>
      <c r="E160" s="20"/>
      <c r="F160" s="30"/>
      <c r="G160" s="20"/>
      <c r="H160" s="20"/>
      <c r="I160" s="20"/>
      <c r="J160" s="20"/>
    </row>
    <row r="161" spans="1:10" ht="17.25" x14ac:dyDescent="0.25">
      <c r="A161" s="5" t="s">
        <v>115</v>
      </c>
      <c r="E161" s="20"/>
      <c r="F161" s="30"/>
      <c r="G161" s="20"/>
      <c r="H161" s="20"/>
      <c r="I161" s="20"/>
      <c r="J161" s="20"/>
    </row>
    <row r="162" spans="1:10" ht="17.25" x14ac:dyDescent="0.25">
      <c r="A162" t="s">
        <v>116</v>
      </c>
      <c r="E162" s="20"/>
      <c r="F162" s="30"/>
      <c r="G162" s="20"/>
      <c r="H162" s="20"/>
      <c r="I162" s="20"/>
      <c r="J162" s="20"/>
    </row>
    <row r="163" spans="1:10" x14ac:dyDescent="0.25">
      <c r="A163" t="s">
        <v>117</v>
      </c>
      <c r="E163" s="20"/>
      <c r="F163" s="30"/>
      <c r="G163" s="20"/>
      <c r="H163" s="20"/>
      <c r="I163" s="20"/>
      <c r="J163" s="20"/>
    </row>
    <row r="164" spans="1:10" x14ac:dyDescent="0.25">
      <c r="A164" t="s">
        <v>118</v>
      </c>
      <c r="E164" s="20"/>
      <c r="F164" s="30"/>
      <c r="G164" s="20"/>
      <c r="H164" s="20"/>
      <c r="I164" s="20"/>
      <c r="J164" s="20"/>
    </row>
  </sheetData>
  <mergeCells count="4">
    <mergeCell ref="I17:J17"/>
    <mergeCell ref="I18:J18"/>
    <mergeCell ref="I19:J19"/>
    <mergeCell ref="B155:C15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2024NUSA NOx Annual Allocations</vt:lpstr>
      <vt:lpstr>2024NUSA SO2 Annual Allocations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Basham, Aaron</dc:creator>
  <cp:lastModifiedBy>Basham, Aaron</cp:lastModifiedBy>
  <dcterms:created xsi:type="dcterms:W3CDTF">2024-03-23T19:46:16Z</dcterms:created>
  <dcterms:modified xsi:type="dcterms:W3CDTF">2024-03-23T20:24:35Z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bed5c2b5-0916-4190-9015-d2d805abcff8</vt:lpwstr>
  </property>
</Properties>
</file>