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rschuc4\Desktop\"/>
    </mc:Choice>
  </mc:AlternateContent>
  <xr:revisionPtr revIDLastSave="0" documentId="8_{C2D09DC2-1D53-432B-A10C-1BCD7ED2556D}" xr6:coauthVersionLast="47" xr6:coauthVersionMax="47" xr10:uidLastSave="{00000000-0000-0000-0000-000000000000}"/>
  <bookViews>
    <workbookView xWindow="-120" yWindow="-120" windowWidth="29040" windowHeight="15840" xr2:uid="{00000000-000D-0000-FFFF-FFFF00000000}"/>
  </bookViews>
  <sheets>
    <sheet name="Evaluation-Form" sheetId="1" r:id="rId1"/>
    <sheet name="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 l="1"/>
  <c r="E27" i="1" l="1"/>
  <c r="C27" i="1"/>
  <c r="C28" i="1"/>
  <c r="C26" i="1"/>
  <c r="B34" i="1"/>
  <c r="D33" i="1"/>
  <c r="B33" i="1"/>
  <c r="B32" i="1"/>
  <c r="E45" i="1"/>
  <c r="C46" i="1"/>
  <c r="C45" i="1"/>
  <c r="C44" i="1"/>
  <c r="I39" i="1" l="1"/>
  <c r="G36" i="1" l="1"/>
  <c r="K37" i="1" l="1"/>
  <c r="K38" i="1"/>
  <c r="K33" i="1" l="1"/>
  <c r="K32" i="1"/>
  <c r="K21" i="1" l="1"/>
  <c r="K49" i="1" l="1"/>
  <c r="K50" i="1"/>
  <c r="K46" i="1"/>
  <c r="K45" i="1"/>
  <c r="K44" i="1"/>
  <c r="K40" i="1"/>
  <c r="K39" i="1"/>
  <c r="K34" i="1"/>
  <c r="K28" i="1"/>
  <c r="K27" i="1"/>
  <c r="K26" i="1"/>
  <c r="K22" i="1"/>
  <c r="K20" i="1"/>
  <c r="K51" i="1" l="1"/>
  <c r="I51" i="1" s="1"/>
</calcChain>
</file>

<file path=xl/sharedStrings.xml><?xml version="1.0" encoding="utf-8"?>
<sst xmlns="http://schemas.openxmlformats.org/spreadsheetml/2006/main" count="58" uniqueCount="56">
  <si>
    <t>Total population served by project</t>
  </si>
  <si>
    <t>Population 3,300 or less</t>
  </si>
  <si>
    <t>Population of 3,301 to 7,500</t>
  </si>
  <si>
    <t>State Average =</t>
  </si>
  <si>
    <t>State MHI =</t>
  </si>
  <si>
    <t>Recipient MHI =</t>
  </si>
  <si>
    <t>Recipient Unemployment Rate =</t>
  </si>
  <si>
    <t>Facility:</t>
  </si>
  <si>
    <t>Project No.:</t>
  </si>
  <si>
    <t>County:</t>
  </si>
  <si>
    <t>Total Project Amount:</t>
  </si>
  <si>
    <t xml:space="preserve">Recipient User Rate = </t>
  </si>
  <si>
    <t>Applicant:</t>
  </si>
  <si>
    <t>75% of State MHI =</t>
  </si>
  <si>
    <t>Date Reviewed:</t>
  </si>
  <si>
    <t>State Unemployment Rate =</t>
  </si>
  <si>
    <t>POPULATION</t>
  </si>
  <si>
    <t>UNEMPLOYMENT RATE</t>
  </si>
  <si>
    <t>INCOME</t>
  </si>
  <si>
    <t>OTHER RELEVANT SOCIOECONOMIC DATA</t>
  </si>
  <si>
    <t>POPULATION TREND</t>
  </si>
  <si>
    <t>195 Points required for SRF Grant Eligibility =</t>
  </si>
  <si>
    <t>Population growth</t>
  </si>
  <si>
    <t>Population decline or stagnant</t>
  </si>
  <si>
    <t>Population during the last 5 years (including the last decennial census)</t>
  </si>
  <si>
    <t>Missouri State Operating Permit No.:</t>
  </si>
  <si>
    <t>Potential Grant:</t>
  </si>
  <si>
    <t>Population of the municipality or service area=</t>
  </si>
  <si>
    <t>Financial Assistance Center</t>
  </si>
  <si>
    <t>Population ≥ 7,501</t>
  </si>
  <si>
    <t>Comparison of municipality or service area unemployment with state average</t>
  </si>
  <si>
    <t>Comparison of municipality or service area Median Household Income (MHI) with state average</t>
  </si>
  <si>
    <t>Proposed monthly user rates in municipality or service area as percentage of MHI</t>
  </si>
  <si>
    <t>User Rates ≥ 1.5% to &lt; 2.0% of MHI</t>
  </si>
  <si>
    <t>User Rates ≥ 1.0% to &lt; 1.5% of MHI</t>
  </si>
  <si>
    <t xml:space="preserve">     ((user rate X 12 months)/Recipient MHI)*100  =</t>
  </si>
  <si>
    <t>Percentage of population below poverty level</t>
  </si>
  <si>
    <t>Population Below Poverty Level =</t>
  </si>
  <si>
    <t>Population Below Poverty Level &gt;</t>
  </si>
  <si>
    <t>Population Below Poverty Level &lt;</t>
  </si>
  <si>
    <t>MHI &lt;</t>
  </si>
  <si>
    <t>Unemployment Rate &gt;</t>
  </si>
  <si>
    <t>Unemployment Rate &lt;</t>
  </si>
  <si>
    <t>to ≥</t>
  </si>
  <si>
    <t>Potential Loan:</t>
  </si>
  <si>
    <r>
      <t xml:space="preserve">Unemployment Rate </t>
    </r>
    <r>
      <rPr>
        <sz val="11"/>
        <rFont val="Symbol"/>
        <family val="1"/>
        <charset val="2"/>
      </rPr>
      <t>£</t>
    </r>
  </si>
  <si>
    <r>
      <t xml:space="preserve">MHI </t>
    </r>
    <r>
      <rPr>
        <sz val="11"/>
        <rFont val="Symbol"/>
        <family val="1"/>
        <charset val="2"/>
      </rPr>
      <t>³</t>
    </r>
  </si>
  <si>
    <r>
      <t xml:space="preserve">to  </t>
    </r>
    <r>
      <rPr>
        <sz val="11"/>
        <rFont val="Symbol"/>
        <family val="1"/>
        <charset val="2"/>
      </rPr>
      <t>£</t>
    </r>
  </si>
  <si>
    <r>
      <t xml:space="preserve">MHI </t>
    </r>
    <r>
      <rPr>
        <sz val="11"/>
        <rFont val="Calibri"/>
        <family val="2"/>
      </rPr>
      <t>&gt;</t>
    </r>
  </si>
  <si>
    <r>
      <t xml:space="preserve">User Rates </t>
    </r>
    <r>
      <rPr>
        <sz val="11"/>
        <rFont val="Calibri"/>
        <family val="2"/>
      </rPr>
      <t>≥ 2.0% of MHI</t>
    </r>
  </si>
  <si>
    <r>
      <t xml:space="preserve">User Rates </t>
    </r>
    <r>
      <rPr>
        <sz val="11"/>
        <rFont val="Calibri"/>
        <family val="2"/>
      </rPr>
      <t>&lt; 1.0% of MHI</t>
    </r>
  </si>
  <si>
    <r>
      <t xml:space="preserve">Population Below Poverty Level </t>
    </r>
    <r>
      <rPr>
        <sz val="11"/>
        <rFont val="Symbol"/>
        <family val="1"/>
        <charset val="2"/>
      </rPr>
      <t>£</t>
    </r>
  </si>
  <si>
    <t>Clean Water State Revolving Fund</t>
  </si>
  <si>
    <t xml:space="preserve">Affordability Grant Eligibility Evaluation Form </t>
  </si>
  <si>
    <t>MO 780-2854 (02-2024)</t>
  </si>
  <si>
    <t>The amount of additional subsidization (i.e., grant) funds available to Missouri Clean Water State Revolving Fund (CWSRF)  projects each year is determined by a formula in federal statute. Pursuant to the Federal Water Pollution Control Act Section 603(i), the Missouri Department of Natural Resources developed this evaluation form to determine CWSRF grant eligibility based on affordability. As available grants are limited, this evaluation provides the department with a means to identify eligible grant recipients and obligate grant funds to applicants with the greatest need each year through a spending plan, referred to as the CWSRF Intended Use Plan (IUP). 
The department uses this evaluation form to determine if a project IS or IS NOT grant eligible. This evaluation provides a grant eligibility score that will help the department prioritize funding among eligible applicants in the current Federal Fiscal Year CWSRF IUP. This evaluation represents an eligibility determination and is not a binding commitment or an actual award of financial assistance. Applicants have 2 years from the date of the IUP approval to utilize the funds. In the event the loan and grant are not awarded within this timeframe, the applicant will need to re-compete for both the loan and grant funds by reapplying.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</si>
</sst>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0.0000%"/>
    <numFmt numFmtId="168" formatCode="_(* #,##0_);_(* \(#,##0\);_(* &quot;-&quot;??_);_(@_)"/>
    <numFmt numFmtId="169" formatCode="mm/dd/yyyy"/>
  </numFmts>
  <fonts count="9" x14ac:knownFonts="1">
    <font>
      <sz val="11"/>
      <color theme="1"/>
      <name val="Calibri"/>
      <family val="2"/>
      <scheme val="minor"/>
    </font>
    <font>
      <sz val="11"/>
      <name val="Tahoma"/>
      <family val="2"/>
    </font>
    <font>
      <sz val="11"/>
      <color theme="1"/>
      <name val="Calibri"/>
      <family val="2"/>
      <scheme val="minor"/>
    </font>
    <font>
      <sz val="10"/>
      <name val="Arial"/>
      <family val="2"/>
    </font>
    <font>
      <sz val="11"/>
      <name val="Calibri"/>
      <family val="2"/>
      <scheme val="minor"/>
    </font>
    <font>
      <b/>
      <sz val="11"/>
      <name val="Calibri"/>
      <family val="2"/>
      <scheme val="minor"/>
    </font>
    <font>
      <sz val="11"/>
      <name val="Symbol"/>
      <family val="1"/>
      <charset val="2"/>
    </font>
    <font>
      <sz val="11"/>
      <name val="Calibri"/>
      <family val="2"/>
    </font>
    <font>
      <sz val="7"/>
      <name val="Calibri"/>
      <family val="2"/>
      <scheme val="minor"/>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style="thin">
        <color auto="1"/>
      </top>
      <bottom/>
      <diagonal/>
    </border>
    <border>
      <left/>
      <right/>
      <top/>
      <bottom style="thin">
        <color auto="1"/>
      </bottom>
      <diagonal/>
    </border>
    <border>
      <left/>
      <right/>
      <top style="thick">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auto="1"/>
      </bottom>
      <diagonal/>
    </border>
    <border>
      <left/>
      <right style="thin">
        <color auto="1"/>
      </right>
      <top/>
      <bottom/>
      <diagonal/>
    </border>
    <border>
      <left/>
      <right style="thin">
        <color auto="1"/>
      </right>
      <top style="thin">
        <color auto="1"/>
      </top>
      <bottom/>
      <diagonal/>
    </border>
    <border>
      <left/>
      <right style="thin">
        <color auto="1"/>
      </right>
      <top/>
      <bottom style="thick">
        <color auto="1"/>
      </bottom>
      <diagonal/>
    </border>
    <border>
      <left/>
      <right style="thin">
        <color auto="1"/>
      </right>
      <top/>
      <bottom style="thin">
        <color auto="1"/>
      </bottom>
      <diagonal/>
    </border>
    <border>
      <left/>
      <right/>
      <top style="thick">
        <color auto="1"/>
      </top>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style="thin">
        <color auto="1"/>
      </left>
      <right style="thick">
        <color auto="1"/>
      </right>
      <top/>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ck">
        <color auto="1"/>
      </bottom>
      <diagonal/>
    </border>
    <border>
      <left style="thin">
        <color auto="1"/>
      </left>
      <right style="thick">
        <color auto="1"/>
      </right>
      <top/>
      <bottom style="thick">
        <color auto="1"/>
      </bottom>
      <diagonal/>
    </border>
    <border>
      <left style="thin">
        <color auto="1"/>
      </left>
      <right style="thick">
        <color auto="1"/>
      </right>
      <top style="thick">
        <color auto="1"/>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style="thick">
        <color auto="1"/>
      </right>
      <top style="thin">
        <color auto="1"/>
      </top>
      <bottom style="thick">
        <color auto="1"/>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cellStyleXfs>
  <cellXfs count="116">
    <xf numFmtId="0" fontId="0" fillId="0" borderId="0" xfId="0"/>
    <xf numFmtId="0" fontId="1" fillId="0" borderId="0" xfId="0" applyFont="1" applyAlignment="1" applyProtection="1">
      <alignment horizontal="center"/>
    </xf>
    <xf numFmtId="0" fontId="4" fillId="0" borderId="0" xfId="0" applyFont="1"/>
    <xf numFmtId="0" fontId="4"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left"/>
    </xf>
    <xf numFmtId="44" fontId="4" fillId="0" borderId="0" xfId="2" applyFont="1" applyAlignment="1" applyProtection="1">
      <alignment horizontal="left"/>
    </xf>
    <xf numFmtId="0" fontId="4" fillId="0" borderId="0" xfId="0" applyFont="1" applyFill="1" applyBorder="1" applyAlignment="1" applyProtection="1">
      <protection locked="0"/>
    </xf>
    <xf numFmtId="44" fontId="4" fillId="0" borderId="0" xfId="2" applyFont="1" applyFill="1" applyBorder="1" applyAlignment="1" applyProtection="1">
      <alignment horizontal="left"/>
      <protection locked="0"/>
    </xf>
    <xf numFmtId="0" fontId="4" fillId="0" borderId="0" xfId="0" applyFont="1" applyAlignment="1" applyProtection="1"/>
    <xf numFmtId="168" fontId="4" fillId="2" borderId="5" xfId="1" applyNumberFormat="1" applyFont="1" applyFill="1" applyBorder="1" applyAlignment="1" applyProtection="1">
      <alignment horizontal="center"/>
      <protection locked="0"/>
    </xf>
    <xf numFmtId="164" fontId="4" fillId="0" borderId="5" xfId="0" applyNumberFormat="1" applyFont="1" applyBorder="1" applyAlignment="1" applyProtection="1">
      <alignment horizontal="center"/>
    </xf>
    <xf numFmtId="164" fontId="4" fillId="0" borderId="0" xfId="0" applyNumberFormat="1" applyFont="1"/>
    <xf numFmtId="164" fontId="4" fillId="0" borderId="1" xfId="0" applyNumberFormat="1" applyFont="1" applyBorder="1" applyAlignment="1" applyProtection="1"/>
    <xf numFmtId="0" fontId="4" fillId="0" borderId="1" xfId="0" applyFont="1" applyBorder="1" applyAlignment="1" applyProtection="1"/>
    <xf numFmtId="0" fontId="4" fillId="0" borderId="9" xfId="0" applyFont="1" applyBorder="1" applyAlignment="1" applyProtection="1"/>
    <xf numFmtId="164" fontId="4" fillId="0" borderId="0" xfId="0" applyNumberFormat="1" applyFont="1" applyBorder="1" applyAlignment="1" applyProtection="1"/>
    <xf numFmtId="0" fontId="4" fillId="0" borderId="0" xfId="0" applyFont="1" applyBorder="1" applyAlignment="1" applyProtection="1">
      <alignment horizontal="center"/>
    </xf>
    <xf numFmtId="164" fontId="4" fillId="0" borderId="0" xfId="0" applyNumberFormat="1" applyFont="1" applyBorder="1" applyAlignment="1" applyProtection="1">
      <alignment horizontal="left"/>
    </xf>
    <xf numFmtId="0" fontId="4" fillId="0" borderId="0" xfId="0" applyFont="1" applyBorder="1" applyAlignment="1" applyProtection="1"/>
    <xf numFmtId="0" fontId="4" fillId="0" borderId="8" xfId="0" applyFont="1" applyBorder="1" applyAlignment="1" applyProtection="1"/>
    <xf numFmtId="164" fontId="4" fillId="0" borderId="7" xfId="0" applyNumberFormat="1" applyFont="1" applyBorder="1" applyAlignment="1" applyProtection="1"/>
    <xf numFmtId="0" fontId="4" fillId="0" borderId="7" xfId="0" applyFont="1" applyBorder="1" applyAlignment="1" applyProtection="1"/>
    <xf numFmtId="0" fontId="4" fillId="0" borderId="10" xfId="0" applyFont="1" applyBorder="1" applyAlignment="1" applyProtection="1"/>
    <xf numFmtId="0" fontId="4" fillId="0" borderId="7" xfId="0" applyFont="1" applyBorder="1" applyProtection="1">
      <protection locked="0"/>
    </xf>
    <xf numFmtId="0" fontId="4" fillId="0" borderId="12" xfId="0" applyFont="1" applyBorder="1" applyProtection="1">
      <protection locked="0"/>
    </xf>
    <xf numFmtId="165" fontId="4" fillId="2" borderId="6" xfId="0" applyNumberFormat="1" applyFont="1" applyFill="1" applyBorder="1" applyAlignment="1" applyProtection="1">
      <alignment horizontal="center"/>
      <protection locked="0"/>
    </xf>
    <xf numFmtId="166" fontId="4" fillId="0" borderId="5" xfId="0" applyNumberFormat="1" applyFont="1" applyBorder="1" applyAlignment="1" applyProtection="1">
      <alignment horizontal="center"/>
    </xf>
    <xf numFmtId="166" fontId="4" fillId="0" borderId="1" xfId="0" applyNumberFormat="1" applyFont="1" applyBorder="1" applyAlignment="1" applyProtection="1">
      <alignment horizontal="right"/>
    </xf>
    <xf numFmtId="166" fontId="4" fillId="0" borderId="0" xfId="0" applyNumberFormat="1" applyFont="1" applyBorder="1" applyAlignment="1" applyProtection="1">
      <alignment horizontal="right"/>
    </xf>
    <xf numFmtId="166" fontId="4" fillId="0" borderId="0" xfId="0" applyNumberFormat="1" applyFont="1" applyBorder="1" applyAlignment="1" applyProtection="1">
      <alignment horizontal="left"/>
    </xf>
    <xf numFmtId="166" fontId="4" fillId="0" borderId="2" xfId="0" applyNumberFormat="1" applyFont="1" applyBorder="1" applyAlignment="1" applyProtection="1">
      <alignment horizontal="right"/>
    </xf>
    <xf numFmtId="0" fontId="4" fillId="0" borderId="2" xfId="0" applyFont="1" applyBorder="1" applyAlignment="1" applyProtection="1"/>
    <xf numFmtId="0" fontId="4" fillId="0" borderId="11" xfId="0" applyFont="1" applyBorder="1" applyAlignment="1" applyProtection="1"/>
    <xf numFmtId="0" fontId="4" fillId="0" borderId="2" xfId="0" applyFont="1" applyBorder="1" applyProtection="1">
      <protection locked="0"/>
    </xf>
    <xf numFmtId="0" fontId="4" fillId="0" borderId="1" xfId="0" applyFont="1" applyBorder="1" applyProtection="1">
      <protection locked="0"/>
    </xf>
    <xf numFmtId="167" fontId="4" fillId="0" borderId="8" xfId="0" applyNumberFormat="1" applyFont="1" applyBorder="1" applyAlignment="1" applyProtection="1">
      <alignment horizontal="center"/>
    </xf>
    <xf numFmtId="164" fontId="4" fillId="0" borderId="1" xfId="0" applyNumberFormat="1" applyFont="1" applyBorder="1" applyAlignment="1" applyProtection="1">
      <alignment horizontal="right"/>
    </xf>
    <xf numFmtId="164" fontId="4" fillId="0" borderId="0" xfId="0" applyNumberFormat="1" applyFont="1" applyBorder="1" applyAlignment="1" applyProtection="1">
      <alignment horizontal="right"/>
    </xf>
    <xf numFmtId="0" fontId="4" fillId="0" borderId="0" xfId="0" applyFont="1" applyAlignment="1">
      <alignment vertical="center"/>
    </xf>
    <xf numFmtId="0" fontId="6" fillId="0" borderId="0" xfId="0" applyFont="1"/>
    <xf numFmtId="166" fontId="4" fillId="0" borderId="0" xfId="0" applyNumberFormat="1" applyFont="1"/>
    <xf numFmtId="164" fontId="0" fillId="0" borderId="0" xfId="4" applyNumberFormat="1" applyFont="1"/>
    <xf numFmtId="9" fontId="0" fillId="0" borderId="0" xfId="4" applyNumberFormat="1" applyFont="1"/>
    <xf numFmtId="44" fontId="0" fillId="0" borderId="0" xfId="2" applyFont="1"/>
    <xf numFmtId="10" fontId="4" fillId="2" borderId="5" xfId="0" applyNumberFormat="1" applyFont="1" applyFill="1" applyBorder="1" applyAlignment="1" applyProtection="1">
      <alignment horizontal="center"/>
      <protection locked="0"/>
    </xf>
    <xf numFmtId="0" fontId="4" fillId="0" borderId="0" xfId="0" applyFont="1" applyBorder="1" applyProtection="1"/>
    <xf numFmtId="0" fontId="4" fillId="0" borderId="18" xfId="0" applyFont="1" applyBorder="1" applyProtection="1"/>
    <xf numFmtId="0" fontId="4" fillId="0" borderId="0" xfId="0" applyFont="1" applyBorder="1" applyProtection="1">
      <protection locked="0"/>
    </xf>
    <xf numFmtId="0" fontId="1" fillId="0" borderId="18" xfId="0" applyFont="1" applyFill="1" applyBorder="1" applyAlignment="1" applyProtection="1">
      <alignment horizontal="right"/>
      <protection locked="0"/>
    </xf>
    <xf numFmtId="0" fontId="4" fillId="0" borderId="18" xfId="0" applyFont="1" applyBorder="1" applyAlignment="1" applyProtection="1">
      <alignment horizontal="right"/>
    </xf>
    <xf numFmtId="0" fontId="1" fillId="0" borderId="23" xfId="0" applyFont="1" applyFill="1" applyBorder="1" applyAlignment="1" applyProtection="1">
      <alignment horizontal="right"/>
      <protection locked="0"/>
    </xf>
    <xf numFmtId="0" fontId="4" fillId="0" borderId="24" xfId="0" applyFont="1" applyBorder="1" applyAlignment="1" applyProtection="1">
      <alignment horizontal="right"/>
    </xf>
    <xf numFmtId="0" fontId="4" fillId="0" borderId="20" xfId="0" applyFont="1" applyBorder="1" applyAlignment="1" applyProtection="1"/>
    <xf numFmtId="0" fontId="4" fillId="0" borderId="21" xfId="0" applyFont="1" applyBorder="1" applyAlignment="1" applyProtection="1"/>
    <xf numFmtId="0" fontId="4" fillId="0" borderId="25" xfId="0" applyFont="1" applyBorder="1" applyAlignment="1" applyProtection="1"/>
    <xf numFmtId="0" fontId="1" fillId="0" borderId="26" xfId="0" applyFont="1" applyFill="1" applyBorder="1" applyAlignment="1" applyProtection="1">
      <alignment horizontal="right"/>
      <protection locked="0"/>
    </xf>
    <xf numFmtId="0" fontId="4" fillId="0" borderId="27" xfId="0" applyFont="1" applyBorder="1" applyAlignment="1" applyProtection="1">
      <alignment horizontal="right"/>
    </xf>
    <xf numFmtId="0" fontId="4" fillId="0" borderId="18" xfId="0" applyFont="1" applyBorder="1" applyAlignment="1" applyProtection="1">
      <alignment horizontal="right"/>
      <protection locked="0"/>
    </xf>
    <xf numFmtId="164" fontId="4" fillId="0" borderId="0" xfId="0" applyNumberFormat="1" applyFont="1" applyBorder="1" applyAlignment="1">
      <alignment horizontal="left"/>
    </xf>
    <xf numFmtId="0" fontId="5" fillId="0" borderId="29" xfId="0" applyFont="1" applyBorder="1" applyAlignment="1" applyProtection="1">
      <alignment horizontal="center"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0" xfId="0" applyFont="1" applyAlignment="1" applyProtection="1">
      <alignment horizontal="center"/>
    </xf>
    <xf numFmtId="0" fontId="5" fillId="0" borderId="28" xfId="0" applyFont="1" applyBorder="1" applyAlignment="1" applyProtection="1">
      <alignment horizontal="right" vertical="center"/>
    </xf>
    <xf numFmtId="0" fontId="5" fillId="0" borderId="29" xfId="0" applyFont="1" applyBorder="1" applyAlignment="1" applyProtection="1">
      <alignment horizontal="right" vertical="center"/>
    </xf>
    <xf numFmtId="0" fontId="8" fillId="0" borderId="0" xfId="0" applyFont="1" applyBorder="1" applyAlignment="1" applyProtection="1">
      <alignment horizontal="left"/>
    </xf>
    <xf numFmtId="0" fontId="4" fillId="0" borderId="20" xfId="0" applyFont="1" applyBorder="1" applyAlignment="1" applyProtection="1">
      <alignment horizontal="left"/>
    </xf>
    <xf numFmtId="0" fontId="4" fillId="0" borderId="1" xfId="0" applyFont="1" applyBorder="1" applyAlignment="1" applyProtection="1">
      <alignment horizontal="left"/>
    </xf>
    <xf numFmtId="0" fontId="4" fillId="0" borderId="21" xfId="0" applyFont="1" applyBorder="1" applyAlignment="1" applyProtection="1">
      <alignment horizontal="left"/>
    </xf>
    <xf numFmtId="0" fontId="4" fillId="0" borderId="0" xfId="0" applyFont="1" applyBorder="1" applyAlignment="1" applyProtection="1">
      <alignment horizontal="left"/>
    </xf>
    <xf numFmtId="0" fontId="4" fillId="0" borderId="22" xfId="0" applyFont="1" applyBorder="1" applyAlignment="1" applyProtection="1">
      <alignment horizontal="left"/>
    </xf>
    <xf numFmtId="0" fontId="4" fillId="0" borderId="7" xfId="0" applyFont="1" applyBorder="1" applyAlignment="1" applyProtection="1">
      <alignment horizontal="left"/>
    </xf>
    <xf numFmtId="164" fontId="4" fillId="0" borderId="1" xfId="0" applyNumberFormat="1" applyFont="1" applyBorder="1" applyAlignment="1" applyProtection="1">
      <alignment horizontal="center"/>
    </xf>
    <xf numFmtId="164" fontId="4" fillId="0" borderId="9" xfId="0" applyNumberFormat="1" applyFont="1" applyBorder="1" applyAlignment="1" applyProtection="1">
      <alignment horizontal="center"/>
    </xf>
    <xf numFmtId="164" fontId="4" fillId="0" borderId="0" xfId="0" applyNumberFormat="1" applyFont="1" applyBorder="1" applyAlignment="1" applyProtection="1">
      <alignment horizontal="center"/>
    </xf>
    <xf numFmtId="164" fontId="4" fillId="0" borderId="8" xfId="0" applyNumberFormat="1" applyFont="1" applyBorder="1" applyAlignment="1" applyProtection="1">
      <alignment horizontal="center"/>
    </xf>
    <xf numFmtId="164" fontId="4" fillId="0" borderId="7" xfId="0" applyNumberFormat="1" applyFont="1" applyBorder="1" applyAlignment="1" applyProtection="1">
      <alignment horizontal="center"/>
    </xf>
    <xf numFmtId="164" fontId="4" fillId="0" borderId="10" xfId="0" applyNumberFormat="1" applyFont="1" applyBorder="1" applyAlignment="1" applyProtection="1">
      <alignment horizontal="center"/>
    </xf>
    <xf numFmtId="0" fontId="5" fillId="0" borderId="15" xfId="0" applyFont="1" applyBorder="1" applyAlignment="1" applyProtection="1">
      <alignment horizontal="left"/>
    </xf>
    <xf numFmtId="0" fontId="5" fillId="0" borderId="3" xfId="0" applyFont="1" applyBorder="1" applyAlignment="1" applyProtection="1">
      <alignment horizontal="left"/>
    </xf>
    <xf numFmtId="0" fontId="5" fillId="0" borderId="16" xfId="0" applyFont="1" applyBorder="1" applyAlignment="1" applyProtection="1">
      <alignment horizontal="left"/>
    </xf>
    <xf numFmtId="0" fontId="5" fillId="0" borderId="17" xfId="0" applyFont="1" applyBorder="1" applyAlignment="1" applyProtection="1">
      <alignment horizontal="left"/>
    </xf>
    <xf numFmtId="0" fontId="5" fillId="0" borderId="13" xfId="0" applyFont="1" applyBorder="1" applyAlignment="1" applyProtection="1">
      <alignment horizontal="left"/>
    </xf>
    <xf numFmtId="0" fontId="5" fillId="0" borderId="14" xfId="0" applyFont="1" applyBorder="1" applyAlignment="1" applyProtection="1">
      <alignment horizontal="left"/>
    </xf>
    <xf numFmtId="0" fontId="4" fillId="0" borderId="9" xfId="0" applyFont="1" applyBorder="1" applyAlignment="1" applyProtection="1">
      <alignment horizontal="left"/>
    </xf>
    <xf numFmtId="0" fontId="4" fillId="0" borderId="25" xfId="0" applyFont="1" applyBorder="1" applyAlignment="1" applyProtection="1">
      <alignment horizontal="left"/>
    </xf>
    <xf numFmtId="0" fontId="4" fillId="0" borderId="2" xfId="0" applyFont="1" applyBorder="1" applyAlignment="1" applyProtection="1">
      <alignment horizontal="left"/>
    </xf>
    <xf numFmtId="0" fontId="4" fillId="0" borderId="11" xfId="0" applyFont="1" applyBorder="1" applyAlignment="1" applyProtection="1">
      <alignment horizontal="left"/>
    </xf>
    <xf numFmtId="0" fontId="4" fillId="0" borderId="19" xfId="0" applyFont="1" applyBorder="1" applyAlignment="1" applyProtection="1">
      <alignment horizontal="right"/>
    </xf>
    <xf numFmtId="0" fontId="4" fillId="0" borderId="6" xfId="0" applyFont="1" applyBorder="1" applyAlignment="1" applyProtection="1">
      <alignment horizontal="right"/>
    </xf>
    <xf numFmtId="0" fontId="4" fillId="0" borderId="4" xfId="0" applyFont="1" applyBorder="1" applyAlignment="1" applyProtection="1">
      <alignment horizontal="right"/>
    </xf>
    <xf numFmtId="0" fontId="4" fillId="0" borderId="8" xfId="0" applyFont="1" applyBorder="1" applyAlignment="1" applyProtection="1">
      <alignment horizontal="left"/>
    </xf>
    <xf numFmtId="0" fontId="4" fillId="0" borderId="0" xfId="0" applyFont="1" applyBorder="1" applyAlignment="1" applyProtection="1">
      <alignment horizontal="right"/>
    </xf>
    <xf numFmtId="10" fontId="4" fillId="2" borderId="6" xfId="0" applyNumberFormat="1" applyFont="1" applyFill="1" applyBorder="1" applyAlignment="1" applyProtection="1">
      <alignment horizontal="center"/>
      <protection locked="0"/>
    </xf>
    <xf numFmtId="10" fontId="4" fillId="2" borderId="5" xfId="0" applyNumberFormat="1" applyFont="1" applyFill="1" applyBorder="1" applyAlignment="1" applyProtection="1">
      <alignment horizontal="center"/>
      <protection locked="0"/>
    </xf>
    <xf numFmtId="0" fontId="5" fillId="0" borderId="19" xfId="0" applyFont="1" applyBorder="1" applyAlignment="1" applyProtection="1">
      <alignment horizontal="left"/>
    </xf>
    <xf numFmtId="0" fontId="5" fillId="0" borderId="6" xfId="0" applyFont="1" applyBorder="1" applyAlignment="1" applyProtection="1">
      <alignment horizontal="left"/>
    </xf>
    <xf numFmtId="0" fontId="5" fillId="0" borderId="5" xfId="0" applyFont="1" applyBorder="1" applyAlignment="1" applyProtection="1">
      <alignment horizontal="left"/>
    </xf>
    <xf numFmtId="165" fontId="4" fillId="0" borderId="6" xfId="0" applyNumberFormat="1" applyFont="1" applyBorder="1" applyAlignment="1" applyProtection="1">
      <alignment horizontal="center"/>
    </xf>
    <xf numFmtId="0" fontId="4" fillId="0" borderId="6" xfId="0" applyFont="1" applyBorder="1" applyAlignment="1" applyProtection="1">
      <alignment horizontal="center"/>
    </xf>
    <xf numFmtId="0" fontId="4" fillId="0" borderId="5" xfId="0" applyFont="1" applyBorder="1" applyAlignment="1" applyProtection="1">
      <alignment horizontal="center"/>
    </xf>
    <xf numFmtId="8" fontId="4" fillId="2" borderId="6" xfId="0" applyNumberFormat="1" applyFont="1" applyFill="1" applyBorder="1" applyAlignment="1" applyProtection="1">
      <protection locked="0"/>
    </xf>
    <xf numFmtId="0" fontId="4" fillId="2" borderId="5" xfId="0" applyFont="1" applyFill="1" applyBorder="1" applyAlignment="1" applyProtection="1">
      <protection locked="0"/>
    </xf>
    <xf numFmtId="0" fontId="5" fillId="0" borderId="0" xfId="0" applyFont="1" applyAlignment="1" applyProtection="1">
      <alignment horizontal="center"/>
    </xf>
    <xf numFmtId="0" fontId="5" fillId="0" borderId="0" xfId="0" applyFont="1" applyAlignment="1" applyProtection="1"/>
    <xf numFmtId="0" fontId="4" fillId="0" borderId="0" xfId="0" applyFont="1" applyAlignment="1" applyProtection="1">
      <alignment vertical="top" wrapText="1"/>
    </xf>
    <xf numFmtId="0" fontId="4" fillId="2" borderId="2" xfId="0" applyFont="1" applyFill="1" applyBorder="1" applyAlignment="1" applyProtection="1">
      <protection locked="0"/>
    </xf>
    <xf numFmtId="44" fontId="4" fillId="2" borderId="2" xfId="2" applyFont="1" applyFill="1" applyBorder="1" applyAlignment="1" applyProtection="1">
      <alignment horizontal="left"/>
      <protection locked="0"/>
    </xf>
    <xf numFmtId="169" fontId="4" fillId="2" borderId="2" xfId="0" applyNumberFormat="1" applyFont="1" applyFill="1" applyBorder="1" applyAlignment="1" applyProtection="1">
      <alignment horizontal="right"/>
      <protection locked="0"/>
    </xf>
    <xf numFmtId="0" fontId="4" fillId="0" borderId="0" xfId="0" applyFont="1" applyAlignment="1" applyProtection="1">
      <alignment horizontal="left"/>
    </xf>
    <xf numFmtId="0" fontId="4" fillId="2" borderId="2" xfId="0" applyFont="1" applyFill="1" applyBorder="1" applyAlignment="1" applyProtection="1">
      <alignment horizontal="right"/>
      <protection locked="0"/>
    </xf>
    <xf numFmtId="0" fontId="4" fillId="0" borderId="0" xfId="0" applyFont="1" applyAlignment="1" applyProtection="1">
      <alignment horizontal="left" wrapText="1"/>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2" defaultPivotStyle="PivotStyleLight16"/>
  <colors>
    <mruColors>
      <color rgb="FFFFFFCC"/>
      <color rgb="FFFFE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50" lockText="1" noThreeD="1"/>
</file>

<file path=xl/ctrlProps/ctrlProp10.xml><?xml version="1.0" encoding="utf-8"?>
<formControlPr xmlns="http://schemas.microsoft.com/office/spreadsheetml/2009/9/main" objectType="CheckBox" fmlaLink="$J$32" lockText="1" noThreeD="1"/>
</file>

<file path=xl/ctrlProps/ctrlProp11.xml><?xml version="1.0" encoding="utf-8"?>
<formControlPr xmlns="http://schemas.microsoft.com/office/spreadsheetml/2009/9/main" objectType="CheckBox" fmlaLink="$J$28" lockText="1" noThreeD="1"/>
</file>

<file path=xl/ctrlProps/ctrlProp12.xml><?xml version="1.0" encoding="utf-8"?>
<formControlPr xmlns="http://schemas.microsoft.com/office/spreadsheetml/2009/9/main" objectType="CheckBox" fmlaLink="$J$27" lockText="1" noThreeD="1"/>
</file>

<file path=xl/ctrlProps/ctrlProp13.xml><?xml version="1.0" encoding="utf-8"?>
<formControlPr xmlns="http://schemas.microsoft.com/office/spreadsheetml/2009/9/main" objectType="CheckBox" fmlaLink="$J$26" lockText="1" noThreeD="1"/>
</file>

<file path=xl/ctrlProps/ctrlProp14.xml><?xml version="1.0" encoding="utf-8"?>
<formControlPr xmlns="http://schemas.microsoft.com/office/spreadsheetml/2009/9/main" objectType="CheckBox" fmlaLink="$J$33" lockText="1" noThreeD="1"/>
</file>

<file path=xl/ctrlProps/ctrlProp15.xml><?xml version="1.0" encoding="utf-8"?>
<formControlPr xmlns="http://schemas.microsoft.com/office/spreadsheetml/2009/9/main" objectType="CheckBox" fmlaLink="$J$38" lockText="1" noThreeD="1"/>
</file>

<file path=xl/ctrlProps/ctrlProp16.xml><?xml version="1.0" encoding="utf-8"?>
<formControlPr xmlns="http://schemas.microsoft.com/office/spreadsheetml/2009/9/main" objectType="CheckBox" fmlaLink="$J$21" lockText="1" noThreeD="1"/>
</file>

<file path=xl/ctrlProps/ctrlProp17.xml><?xml version="1.0" encoding="utf-8"?>
<formControlPr xmlns="http://schemas.microsoft.com/office/spreadsheetml/2009/9/main" objectType="CheckBox" fmlaLink="$J$20" lockText="1" noThreeD="1"/>
</file>

<file path=xl/ctrlProps/ctrlProp18.xml><?xml version="1.0" encoding="utf-8"?>
<formControlPr xmlns="http://schemas.microsoft.com/office/spreadsheetml/2009/9/main" objectType="CheckBox" fmlaLink="$J$22" lockText="1" noThreeD="1"/>
</file>

<file path=xl/ctrlProps/ctrlProp2.xml><?xml version="1.0" encoding="utf-8"?>
<formControlPr xmlns="http://schemas.microsoft.com/office/spreadsheetml/2009/9/main" objectType="CheckBox" fmlaLink="$J$49" lockText="1" noThreeD="1"/>
</file>

<file path=xl/ctrlProps/ctrlProp3.xml><?xml version="1.0" encoding="utf-8"?>
<formControlPr xmlns="http://schemas.microsoft.com/office/spreadsheetml/2009/9/main" objectType="CheckBox" fmlaLink="$J$46" lockText="1" noThreeD="1"/>
</file>

<file path=xl/ctrlProps/ctrlProp4.xml><?xml version="1.0" encoding="utf-8"?>
<formControlPr xmlns="http://schemas.microsoft.com/office/spreadsheetml/2009/9/main" objectType="CheckBox" fmlaLink="$J$45" lockText="1" noThreeD="1"/>
</file>

<file path=xl/ctrlProps/ctrlProp5.xml><?xml version="1.0" encoding="utf-8"?>
<formControlPr xmlns="http://schemas.microsoft.com/office/spreadsheetml/2009/9/main" objectType="CheckBox" fmlaLink="$J$44" lockText="1" noThreeD="1"/>
</file>

<file path=xl/ctrlProps/ctrlProp6.xml><?xml version="1.0" encoding="utf-8"?>
<formControlPr xmlns="http://schemas.microsoft.com/office/spreadsheetml/2009/9/main" objectType="CheckBox" fmlaLink="$J$40" lockText="1" noThreeD="1"/>
</file>

<file path=xl/ctrlProps/ctrlProp7.xml><?xml version="1.0" encoding="utf-8"?>
<formControlPr xmlns="http://schemas.microsoft.com/office/spreadsheetml/2009/9/main" objectType="CheckBox" fmlaLink="$J$39" lockText="1" noThreeD="1"/>
</file>

<file path=xl/ctrlProps/ctrlProp8.xml><?xml version="1.0" encoding="utf-8"?>
<formControlPr xmlns="http://schemas.microsoft.com/office/spreadsheetml/2009/9/main" objectType="CheckBox" fmlaLink="$J$37" lockText="1" noThreeD="1"/>
</file>

<file path=xl/ctrlProps/ctrlProp9.xml><?xml version="1.0" encoding="utf-8"?>
<formControlPr xmlns="http://schemas.microsoft.com/office/spreadsheetml/2009/9/main" objectType="CheckBox" fmlaLink="$J$3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48</xdr:row>
          <xdr:rowOff>133350</xdr:rowOff>
        </xdr:from>
        <xdr:to>
          <xdr:col>10</xdr:col>
          <xdr:colOff>304800</xdr:colOff>
          <xdr:row>50</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142875</xdr:rowOff>
        </xdr:from>
        <xdr:to>
          <xdr:col>10</xdr:col>
          <xdr:colOff>304800</xdr:colOff>
          <xdr:row>49</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133350</xdr:rowOff>
        </xdr:from>
        <xdr:to>
          <xdr:col>10</xdr:col>
          <xdr:colOff>304800</xdr:colOff>
          <xdr:row>46</xdr:row>
          <xdr:rowOff>47625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142875</xdr:rowOff>
        </xdr:from>
        <xdr:to>
          <xdr:col>10</xdr:col>
          <xdr:colOff>304800</xdr:colOff>
          <xdr:row>45</xdr:row>
          <xdr:rowOff>66675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142875</xdr:rowOff>
        </xdr:from>
        <xdr:to>
          <xdr:col>10</xdr:col>
          <xdr:colOff>304800</xdr:colOff>
          <xdr:row>44</xdr:row>
          <xdr:rowOff>66675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133350</xdr:rowOff>
        </xdr:from>
        <xdr:to>
          <xdr:col>10</xdr:col>
          <xdr:colOff>304800</xdr:colOff>
          <xdr:row>40</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142875</xdr:rowOff>
        </xdr:from>
        <xdr:to>
          <xdr:col>10</xdr:col>
          <xdr:colOff>304800</xdr:colOff>
          <xdr:row>39</xdr:row>
          <xdr:rowOff>66675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10</xdr:col>
          <xdr:colOff>304800</xdr:colOff>
          <xdr:row>37</xdr:row>
          <xdr:rowOff>66675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123825</xdr:rowOff>
        </xdr:from>
        <xdr:to>
          <xdr:col>10</xdr:col>
          <xdr:colOff>304800</xdr:colOff>
          <xdr:row>34</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142875</xdr:rowOff>
        </xdr:from>
        <xdr:to>
          <xdr:col>10</xdr:col>
          <xdr:colOff>304800</xdr:colOff>
          <xdr:row>32</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133350</xdr:rowOff>
        </xdr:from>
        <xdr:to>
          <xdr:col>10</xdr:col>
          <xdr:colOff>304800</xdr:colOff>
          <xdr:row>28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133350</xdr:rowOff>
        </xdr:from>
        <xdr:to>
          <xdr:col>10</xdr:col>
          <xdr:colOff>304800</xdr:colOff>
          <xdr:row>27</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133350</xdr:rowOff>
        </xdr:from>
        <xdr:to>
          <xdr:col>10</xdr:col>
          <xdr:colOff>304800</xdr:colOff>
          <xdr:row>26</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133350</xdr:rowOff>
        </xdr:from>
        <xdr:to>
          <xdr:col>10</xdr:col>
          <xdr:colOff>304800</xdr:colOff>
          <xdr:row>21</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142875</xdr:rowOff>
        </xdr:from>
        <xdr:to>
          <xdr:col>10</xdr:col>
          <xdr:colOff>304800</xdr:colOff>
          <xdr:row>20</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133350</xdr:rowOff>
        </xdr:from>
        <xdr:to>
          <xdr:col>10</xdr:col>
          <xdr:colOff>304800</xdr:colOff>
          <xdr:row>22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142875</xdr:rowOff>
        </xdr:from>
        <xdr:to>
          <xdr:col>10</xdr:col>
          <xdr:colOff>304800</xdr:colOff>
          <xdr:row>33</xdr:row>
          <xdr:rowOff>66675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133350</xdr:rowOff>
        </xdr:from>
        <xdr:to>
          <xdr:col>10</xdr:col>
          <xdr:colOff>304800</xdr:colOff>
          <xdr:row>38</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310515</xdr:colOff>
      <xdr:row>0</xdr:row>
      <xdr:rowOff>70664</xdr:rowOff>
    </xdr:from>
    <xdr:to>
      <xdr:col>5</xdr:col>
      <xdr:colOff>912584</xdr:colOff>
      <xdr:row>0</xdr:row>
      <xdr:rowOff>765810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8390" y="70664"/>
          <a:ext cx="2307044" cy="695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39306</xdr:colOff>
      <xdr:row>0</xdr:row>
      <xdr:rowOff>0</xdr:rowOff>
    </xdr:from>
    <xdr:to>
      <xdr:col>1</xdr:col>
      <xdr:colOff>67885</xdr:colOff>
      <xdr:row>0</xdr:row>
      <xdr:rowOff>56883</xdr:rowOff>
    </xdr:to>
    <xdr:sp macro="" textlink="">
      <xdr:nvSpPr>
        <xdr:cNvPr id="7" name="Rectangle 85">
          <a:extLst>
            <a:ext uri="{FF2B5EF4-FFF2-40B4-BE49-F238E27FC236}">
              <a16:creationId xmlns:a16="http://schemas.microsoft.com/office/drawing/2014/main" id="{00000000-0008-0000-0100-000007000000}"/>
            </a:ext>
          </a:extLst>
        </xdr:cNvPr>
        <xdr:cNvSpPr>
          <a:spLocks noChangeArrowheads="1"/>
        </xdr:cNvSpPr>
      </xdr:nvSpPr>
      <xdr:spPr bwMode="auto">
        <a:xfrm>
          <a:off x="12431331" y="3552825"/>
          <a:ext cx="28579" cy="323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100" b="0" i="0" u="none" strike="noStrike" baseline="0">
              <a:solidFill>
                <a:srgbClr val="000000"/>
              </a:solidFill>
              <a:latin typeface="Cambri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8"/>
  <sheetViews>
    <sheetView tabSelected="1" topLeftCell="A3" zoomScaleNormal="100" workbookViewId="0">
      <selection activeCell="O16" sqref="O16"/>
    </sheetView>
  </sheetViews>
  <sheetFormatPr defaultColWidth="9.140625" defaultRowHeight="15" x14ac:dyDescent="0.25"/>
  <cols>
    <col min="1" max="1" width="10.5703125" style="2" customWidth="1"/>
    <col min="2" max="2" width="20.140625" style="2" customWidth="1"/>
    <col min="3" max="3" width="8.42578125" style="2" customWidth="1"/>
    <col min="4" max="4" width="10.140625" style="2" customWidth="1"/>
    <col min="5" max="5" width="7" style="2" customWidth="1"/>
    <col min="6" max="6" width="14.5703125" style="2" customWidth="1"/>
    <col min="7" max="7" width="7.42578125" style="2" customWidth="1"/>
    <col min="8" max="8" width="9.42578125" style="2" customWidth="1"/>
    <col min="9" max="9" width="11.140625" style="2" customWidth="1"/>
    <col min="10" max="10" width="9.140625" style="2" hidden="1" customWidth="1"/>
    <col min="11" max="11" width="5.140625" style="2" customWidth="1"/>
    <col min="12" max="12" width="9.140625" style="2"/>
    <col min="13" max="13" width="10.140625" style="2" bestFit="1" customWidth="1"/>
    <col min="14" max="16384" width="9.140625" style="2"/>
  </cols>
  <sheetData>
    <row r="1" spans="1:11" ht="62.45" customHeight="1" x14ac:dyDescent="0.25">
      <c r="A1" s="63"/>
      <c r="B1" s="63"/>
      <c r="C1" s="63"/>
      <c r="D1" s="63"/>
      <c r="E1" s="63"/>
      <c r="F1" s="63"/>
      <c r="G1" s="63"/>
      <c r="H1" s="63"/>
      <c r="I1" s="63"/>
      <c r="J1" s="63"/>
      <c r="K1" s="63"/>
    </row>
    <row r="2" spans="1:11" x14ac:dyDescent="0.25">
      <c r="A2" s="104" t="s">
        <v>28</v>
      </c>
      <c r="B2" s="104"/>
      <c r="C2" s="104"/>
      <c r="D2" s="104"/>
      <c r="E2" s="104"/>
      <c r="F2" s="104"/>
      <c r="G2" s="104"/>
      <c r="H2" s="104"/>
      <c r="I2" s="104"/>
      <c r="J2" s="105"/>
      <c r="K2" s="105"/>
    </row>
    <row r="3" spans="1:11" x14ac:dyDescent="0.25">
      <c r="A3" s="104" t="s">
        <v>52</v>
      </c>
      <c r="B3" s="104"/>
      <c r="C3" s="104"/>
      <c r="D3" s="104"/>
      <c r="E3" s="104"/>
      <c r="F3" s="104"/>
      <c r="G3" s="104"/>
      <c r="H3" s="104"/>
      <c r="I3" s="104"/>
      <c r="J3" s="105"/>
      <c r="K3" s="105"/>
    </row>
    <row r="4" spans="1:11" x14ac:dyDescent="0.25">
      <c r="A4" s="104" t="s">
        <v>53</v>
      </c>
      <c r="B4" s="104"/>
      <c r="C4" s="104"/>
      <c r="D4" s="104"/>
      <c r="E4" s="104"/>
      <c r="F4" s="104"/>
      <c r="G4" s="104"/>
      <c r="H4" s="104"/>
      <c r="I4" s="104"/>
      <c r="J4" s="105"/>
      <c r="K4" s="105"/>
    </row>
    <row r="5" spans="1:11" ht="17.100000000000001" customHeight="1" x14ac:dyDescent="0.25">
      <c r="A5" s="3"/>
      <c r="B5" s="3"/>
      <c r="C5" s="3"/>
      <c r="D5" s="3"/>
      <c r="E5" s="3"/>
      <c r="F5" s="3"/>
      <c r="G5" s="3"/>
      <c r="H5" s="3"/>
      <c r="I5" s="3"/>
      <c r="J5" s="4"/>
      <c r="K5" s="4"/>
    </row>
    <row r="6" spans="1:11" x14ac:dyDescent="0.25">
      <c r="A6" s="5" t="s">
        <v>12</v>
      </c>
      <c r="B6" s="107"/>
      <c r="C6" s="107"/>
      <c r="D6" s="107"/>
      <c r="E6" s="4"/>
      <c r="F6" s="110" t="s">
        <v>8</v>
      </c>
      <c r="G6" s="110"/>
      <c r="H6" s="111"/>
      <c r="I6" s="111"/>
      <c r="J6" s="4"/>
      <c r="K6" s="4"/>
    </row>
    <row r="7" spans="1:11" ht="14.45" customHeight="1" x14ac:dyDescent="0.25">
      <c r="A7" s="5"/>
      <c r="B7" s="4"/>
      <c r="C7" s="4"/>
      <c r="D7" s="4"/>
      <c r="E7" s="4"/>
      <c r="F7" s="5"/>
      <c r="G7" s="4"/>
      <c r="H7" s="5"/>
      <c r="I7" s="5"/>
      <c r="J7" s="4"/>
      <c r="K7" s="4"/>
    </row>
    <row r="8" spans="1:11" x14ac:dyDescent="0.25">
      <c r="A8" s="5" t="s">
        <v>7</v>
      </c>
      <c r="B8" s="107"/>
      <c r="C8" s="107"/>
      <c r="D8" s="107"/>
      <c r="E8" s="4"/>
      <c r="F8" s="110" t="s">
        <v>14</v>
      </c>
      <c r="G8" s="110"/>
      <c r="H8" s="109"/>
      <c r="I8" s="109"/>
      <c r="J8" s="4"/>
      <c r="K8" s="4"/>
    </row>
    <row r="9" spans="1:11" ht="12.95" customHeight="1" x14ac:dyDescent="0.25">
      <c r="A9" s="5"/>
      <c r="B9" s="4"/>
      <c r="C9" s="4"/>
      <c r="D9" s="4"/>
      <c r="E9" s="4"/>
      <c r="F9" s="5"/>
      <c r="G9" s="4"/>
      <c r="H9" s="5"/>
      <c r="I9" s="5"/>
      <c r="J9" s="4"/>
      <c r="K9" s="4"/>
    </row>
    <row r="10" spans="1:11" x14ac:dyDescent="0.25">
      <c r="A10" s="5" t="s">
        <v>9</v>
      </c>
      <c r="B10" s="107"/>
      <c r="C10" s="107"/>
      <c r="D10" s="107"/>
      <c r="E10" s="4"/>
      <c r="F10" s="110" t="s">
        <v>10</v>
      </c>
      <c r="G10" s="110"/>
      <c r="H10" s="108"/>
      <c r="I10" s="108"/>
      <c r="J10" s="4"/>
      <c r="K10" s="4"/>
    </row>
    <row r="11" spans="1:11" ht="13.7" customHeight="1" x14ac:dyDescent="0.25">
      <c r="A11" s="5"/>
      <c r="B11" s="4"/>
      <c r="C11" s="4"/>
      <c r="D11" s="4"/>
      <c r="E11" s="4"/>
      <c r="F11" s="5"/>
      <c r="G11" s="4"/>
      <c r="H11" s="6"/>
      <c r="I11" s="6"/>
      <c r="J11" s="4"/>
      <c r="K11" s="4"/>
    </row>
    <row r="12" spans="1:11" ht="15" customHeight="1" x14ac:dyDescent="0.25">
      <c r="A12" s="112" t="s">
        <v>25</v>
      </c>
      <c r="B12" s="112"/>
      <c r="C12" s="111"/>
      <c r="D12" s="111"/>
      <c r="E12" s="4"/>
      <c r="F12" s="110" t="s">
        <v>26</v>
      </c>
      <c r="G12" s="110"/>
      <c r="H12" s="108"/>
      <c r="I12" s="108"/>
      <c r="J12" s="4"/>
      <c r="K12" s="4"/>
    </row>
    <row r="13" spans="1:11" ht="14.45" customHeight="1" x14ac:dyDescent="0.25">
      <c r="A13" s="112"/>
      <c r="B13" s="112"/>
      <c r="C13" s="111"/>
      <c r="D13" s="111"/>
      <c r="E13" s="4"/>
      <c r="F13" s="5"/>
      <c r="G13" s="7"/>
      <c r="H13" s="8"/>
      <c r="I13" s="8"/>
      <c r="J13" s="4"/>
      <c r="K13" s="4"/>
    </row>
    <row r="14" spans="1:11" ht="14.45" customHeight="1" x14ac:dyDescent="0.25">
      <c r="E14" s="4"/>
      <c r="F14" s="110" t="s">
        <v>44</v>
      </c>
      <c r="G14" s="110"/>
      <c r="H14" s="108"/>
      <c r="I14" s="108"/>
      <c r="J14" s="4"/>
      <c r="K14" s="4"/>
    </row>
    <row r="15" spans="1:11" x14ac:dyDescent="0.25">
      <c r="A15" s="3"/>
      <c r="B15" s="3"/>
      <c r="C15" s="3"/>
      <c r="D15" s="3"/>
      <c r="E15" s="3"/>
      <c r="J15" s="9"/>
      <c r="K15" s="9"/>
    </row>
    <row r="16" spans="1:11" ht="198.75" customHeight="1" thickBot="1" x14ac:dyDescent="0.3">
      <c r="A16" s="106" t="s">
        <v>55</v>
      </c>
      <c r="B16" s="106"/>
      <c r="C16" s="106"/>
      <c r="D16" s="106"/>
      <c r="E16" s="106"/>
      <c r="F16" s="106"/>
      <c r="G16" s="106"/>
      <c r="H16" s="106"/>
      <c r="I16" s="106"/>
      <c r="J16" s="106"/>
      <c r="K16" s="106"/>
    </row>
    <row r="17" spans="1:14" ht="16.5" thickTop="1" thickBot="1" x14ac:dyDescent="0.3">
      <c r="A17" s="79" t="s">
        <v>16</v>
      </c>
      <c r="B17" s="80"/>
      <c r="C17" s="80"/>
      <c r="D17" s="80"/>
      <c r="E17" s="80"/>
      <c r="F17" s="80"/>
      <c r="G17" s="80"/>
      <c r="H17" s="80"/>
      <c r="I17" s="80"/>
      <c r="J17" s="80"/>
      <c r="K17" s="81"/>
    </row>
    <row r="18" spans="1:14" ht="15.75" thickTop="1" x14ac:dyDescent="0.25">
      <c r="A18" s="82" t="s">
        <v>0</v>
      </c>
      <c r="B18" s="83"/>
      <c r="C18" s="83"/>
      <c r="D18" s="83"/>
      <c r="E18" s="83"/>
      <c r="F18" s="83"/>
      <c r="G18" s="83"/>
      <c r="H18" s="83"/>
      <c r="I18" s="84"/>
      <c r="J18" s="46"/>
      <c r="K18" s="47"/>
    </row>
    <row r="19" spans="1:14" x14ac:dyDescent="0.25">
      <c r="A19" s="89" t="s">
        <v>27</v>
      </c>
      <c r="B19" s="90"/>
      <c r="C19" s="90"/>
      <c r="D19" s="90"/>
      <c r="E19" s="90"/>
      <c r="F19" s="10"/>
      <c r="G19" s="113"/>
      <c r="H19" s="114"/>
      <c r="I19" s="115"/>
      <c r="J19" s="48" t="b">
        <v>0</v>
      </c>
      <c r="K19" s="47"/>
    </row>
    <row r="20" spans="1:14" x14ac:dyDescent="0.25">
      <c r="A20" s="67" t="s">
        <v>1</v>
      </c>
      <c r="B20" s="68"/>
      <c r="C20" s="68"/>
      <c r="D20" s="68"/>
      <c r="E20" s="68"/>
      <c r="F20" s="68"/>
      <c r="G20" s="68"/>
      <c r="H20" s="68"/>
      <c r="I20" s="85"/>
      <c r="J20" s="48" t="b">
        <v>0</v>
      </c>
      <c r="K20" s="49" t="str">
        <f>IF(J20=TRUE,50, "")</f>
        <v/>
      </c>
    </row>
    <row r="21" spans="1:14" x14ac:dyDescent="0.25">
      <c r="A21" s="69" t="s">
        <v>2</v>
      </c>
      <c r="B21" s="70"/>
      <c r="C21" s="70"/>
      <c r="D21" s="70"/>
      <c r="E21" s="70"/>
      <c r="F21" s="70"/>
      <c r="G21" s="70"/>
      <c r="H21" s="70"/>
      <c r="I21" s="92"/>
      <c r="J21" s="48" t="b">
        <v>0</v>
      </c>
      <c r="K21" s="49" t="str">
        <f>IF(J21=TRUE,30, "")</f>
        <v/>
      </c>
    </row>
    <row r="22" spans="1:14" ht="15.75" thickBot="1" x14ac:dyDescent="0.3">
      <c r="A22" s="69" t="s">
        <v>29</v>
      </c>
      <c r="B22" s="70"/>
      <c r="C22" s="70"/>
      <c r="D22" s="70"/>
      <c r="E22" s="70"/>
      <c r="F22" s="70"/>
      <c r="G22" s="70"/>
      <c r="H22" s="70"/>
      <c r="I22" s="92"/>
      <c r="J22" s="48" t="b">
        <v>0</v>
      </c>
      <c r="K22" s="49" t="str">
        <f>IF(J22=TRUE,0, "")</f>
        <v/>
      </c>
      <c r="L22" s="1"/>
    </row>
    <row r="23" spans="1:14" ht="16.5" thickTop="1" thickBot="1" x14ac:dyDescent="0.3">
      <c r="A23" s="79" t="s">
        <v>17</v>
      </c>
      <c r="B23" s="80"/>
      <c r="C23" s="80"/>
      <c r="D23" s="80"/>
      <c r="E23" s="80"/>
      <c r="F23" s="80"/>
      <c r="G23" s="80"/>
      <c r="H23" s="80"/>
      <c r="I23" s="80"/>
      <c r="J23" s="80"/>
      <c r="K23" s="81"/>
    </row>
    <row r="24" spans="1:14" ht="15.75" thickTop="1" x14ac:dyDescent="0.25">
      <c r="A24" s="82" t="s">
        <v>30</v>
      </c>
      <c r="B24" s="83"/>
      <c r="C24" s="83"/>
      <c r="D24" s="83"/>
      <c r="E24" s="83"/>
      <c r="F24" s="83"/>
      <c r="G24" s="83"/>
      <c r="H24" s="83"/>
      <c r="I24" s="84"/>
      <c r="J24" s="48"/>
      <c r="K24" s="50"/>
    </row>
    <row r="25" spans="1:14" x14ac:dyDescent="0.25">
      <c r="A25" s="89" t="s">
        <v>6</v>
      </c>
      <c r="B25" s="90"/>
      <c r="C25" s="90"/>
      <c r="D25" s="90"/>
      <c r="E25" s="45"/>
      <c r="F25" s="91" t="s">
        <v>15</v>
      </c>
      <c r="G25" s="90"/>
      <c r="H25" s="90"/>
      <c r="I25" s="11">
        <v>4.2999999999999997E-2</v>
      </c>
      <c r="J25" s="48"/>
      <c r="K25" s="50"/>
      <c r="N25" s="12"/>
    </row>
    <row r="26" spans="1:14" x14ac:dyDescent="0.25">
      <c r="A26" s="67" t="s">
        <v>41</v>
      </c>
      <c r="B26" s="68"/>
      <c r="C26" s="13">
        <f>I25+0.01</f>
        <v>5.2999999999999999E-2</v>
      </c>
      <c r="D26" s="14"/>
      <c r="E26" s="14"/>
      <c r="F26" s="14"/>
      <c r="G26" s="14"/>
      <c r="H26" s="14"/>
      <c r="I26" s="15"/>
      <c r="J26" s="48" t="b">
        <v>0</v>
      </c>
      <c r="K26" s="49" t="str">
        <f>IF(J26=TRUE,50, "")</f>
        <v/>
      </c>
    </row>
    <row r="27" spans="1:14" x14ac:dyDescent="0.25">
      <c r="A27" s="69" t="s">
        <v>45</v>
      </c>
      <c r="B27" s="70"/>
      <c r="C27" s="16">
        <f>I25+0.01</f>
        <v>5.2999999999999999E-2</v>
      </c>
      <c r="D27" s="17" t="s">
        <v>43</v>
      </c>
      <c r="E27" s="18">
        <f>I25-0.01</f>
        <v>3.2999999999999995E-2</v>
      </c>
      <c r="F27" s="19"/>
      <c r="G27" s="19"/>
      <c r="H27" s="19"/>
      <c r="I27" s="20"/>
      <c r="J27" s="48" t="b">
        <v>0</v>
      </c>
      <c r="K27" s="49" t="str">
        <f>IF(J27=TRUE,30, "")</f>
        <v/>
      </c>
    </row>
    <row r="28" spans="1:14" ht="15.75" thickBot="1" x14ac:dyDescent="0.3">
      <c r="A28" s="71" t="s">
        <v>42</v>
      </c>
      <c r="B28" s="72"/>
      <c r="C28" s="21">
        <f>I25-0.01</f>
        <v>3.2999999999999995E-2</v>
      </c>
      <c r="D28" s="22"/>
      <c r="E28" s="22"/>
      <c r="F28" s="22"/>
      <c r="G28" s="22"/>
      <c r="H28" s="22"/>
      <c r="I28" s="23"/>
      <c r="J28" s="24" t="b">
        <v>0</v>
      </c>
      <c r="K28" s="51" t="str">
        <f>IF(J28=TRUE,0, "")</f>
        <v/>
      </c>
    </row>
    <row r="29" spans="1:14" ht="16.5" thickTop="1" thickBot="1" x14ac:dyDescent="0.3">
      <c r="A29" s="79" t="s">
        <v>18</v>
      </c>
      <c r="B29" s="80"/>
      <c r="C29" s="80"/>
      <c r="D29" s="80"/>
      <c r="E29" s="80"/>
      <c r="F29" s="80"/>
      <c r="G29" s="80"/>
      <c r="H29" s="80"/>
      <c r="I29" s="80"/>
      <c r="J29" s="80"/>
      <c r="K29" s="81"/>
    </row>
    <row r="30" spans="1:14" ht="15.75" thickTop="1" x14ac:dyDescent="0.25">
      <c r="A30" s="82" t="s">
        <v>31</v>
      </c>
      <c r="B30" s="83"/>
      <c r="C30" s="83"/>
      <c r="D30" s="83"/>
      <c r="E30" s="83"/>
      <c r="F30" s="83"/>
      <c r="G30" s="83"/>
      <c r="H30" s="83"/>
      <c r="I30" s="84"/>
      <c r="J30" s="25"/>
      <c r="K30" s="52"/>
    </row>
    <row r="31" spans="1:14" x14ac:dyDescent="0.25">
      <c r="A31" s="89" t="s">
        <v>5</v>
      </c>
      <c r="B31" s="90"/>
      <c r="C31" s="26"/>
      <c r="D31" s="91" t="s">
        <v>4</v>
      </c>
      <c r="E31" s="90"/>
      <c r="F31" s="27">
        <v>68634</v>
      </c>
      <c r="G31" s="91" t="s">
        <v>13</v>
      </c>
      <c r="H31" s="90"/>
      <c r="I31" s="27">
        <f>F31*0.75</f>
        <v>51475.5</v>
      </c>
      <c r="J31" s="48"/>
      <c r="K31" s="50"/>
      <c r="M31" s="41"/>
    </row>
    <row r="32" spans="1:14" x14ac:dyDescent="0.25">
      <c r="A32" s="53" t="s">
        <v>40</v>
      </c>
      <c r="B32" s="28">
        <f>I31</f>
        <v>51475.5</v>
      </c>
      <c r="C32" s="14"/>
      <c r="D32" s="14"/>
      <c r="E32" s="14"/>
      <c r="F32" s="14"/>
      <c r="G32" s="14"/>
      <c r="H32" s="14"/>
      <c r="I32" s="15"/>
      <c r="J32" s="48" t="b">
        <v>0</v>
      </c>
      <c r="K32" s="49" t="str">
        <f>IF(J32=TRUE,50, "")</f>
        <v/>
      </c>
      <c r="M32" s="41"/>
    </row>
    <row r="33" spans="1:11" x14ac:dyDescent="0.25">
      <c r="A33" s="54" t="s">
        <v>46</v>
      </c>
      <c r="B33" s="29">
        <f>I31</f>
        <v>51475.5</v>
      </c>
      <c r="C33" s="17" t="s">
        <v>47</v>
      </c>
      <c r="D33" s="30">
        <f>F31</f>
        <v>68634</v>
      </c>
      <c r="E33" s="19"/>
      <c r="F33" s="19"/>
      <c r="G33" s="19"/>
      <c r="H33" s="19"/>
      <c r="I33" s="20"/>
      <c r="J33" s="48" t="b">
        <v>0</v>
      </c>
      <c r="K33" s="49" t="str">
        <f>IF(J33=TRUE,30, "")</f>
        <v/>
      </c>
    </row>
    <row r="34" spans="1:11" x14ac:dyDescent="0.25">
      <c r="A34" s="55" t="s">
        <v>48</v>
      </c>
      <c r="B34" s="31">
        <f>F31</f>
        <v>68634</v>
      </c>
      <c r="C34" s="32"/>
      <c r="D34" s="32"/>
      <c r="E34" s="32"/>
      <c r="F34" s="32"/>
      <c r="G34" s="32"/>
      <c r="H34" s="32"/>
      <c r="I34" s="33"/>
      <c r="J34" s="34" t="b">
        <v>0</v>
      </c>
      <c r="K34" s="56" t="str">
        <f>IF(J34=TRUE,0, "")</f>
        <v/>
      </c>
    </row>
    <row r="35" spans="1:11" x14ac:dyDescent="0.25">
      <c r="A35" s="96" t="s">
        <v>32</v>
      </c>
      <c r="B35" s="97"/>
      <c r="C35" s="97"/>
      <c r="D35" s="97"/>
      <c r="E35" s="97"/>
      <c r="F35" s="97"/>
      <c r="G35" s="97"/>
      <c r="H35" s="97"/>
      <c r="I35" s="98"/>
      <c r="J35" s="35"/>
      <c r="K35" s="57"/>
    </row>
    <row r="36" spans="1:11" x14ac:dyDescent="0.25">
      <c r="A36" s="89" t="s">
        <v>11</v>
      </c>
      <c r="B36" s="90"/>
      <c r="C36" s="102"/>
      <c r="D36" s="103"/>
      <c r="E36" s="91" t="s">
        <v>5</v>
      </c>
      <c r="F36" s="90"/>
      <c r="G36" s="99">
        <f>C31</f>
        <v>0</v>
      </c>
      <c r="H36" s="100"/>
      <c r="I36" s="101"/>
      <c r="J36" s="48"/>
      <c r="K36" s="50"/>
    </row>
    <row r="37" spans="1:11" x14ac:dyDescent="0.25">
      <c r="A37" s="67" t="s">
        <v>49</v>
      </c>
      <c r="B37" s="68"/>
      <c r="C37" s="68"/>
      <c r="D37" s="68"/>
      <c r="E37" s="68"/>
      <c r="F37" s="68"/>
      <c r="G37" s="68"/>
      <c r="H37" s="68"/>
      <c r="I37" s="85"/>
      <c r="J37" s="48" t="b">
        <v>0</v>
      </c>
      <c r="K37" s="58" t="str">
        <f>IF(J37=TRUE,75, "")</f>
        <v/>
      </c>
    </row>
    <row r="38" spans="1:11" x14ac:dyDescent="0.25">
      <c r="A38" s="69" t="s">
        <v>33</v>
      </c>
      <c r="B38" s="70"/>
      <c r="C38" s="70"/>
      <c r="D38" s="70"/>
      <c r="E38" s="70"/>
      <c r="F38" s="70"/>
      <c r="G38" s="70"/>
      <c r="H38" s="70"/>
      <c r="I38" s="92"/>
      <c r="J38" s="48" t="b">
        <v>0</v>
      </c>
      <c r="K38" s="49" t="str">
        <f>IF(J38=TRUE,50, "")</f>
        <v/>
      </c>
    </row>
    <row r="39" spans="1:11" x14ac:dyDescent="0.25">
      <c r="A39" s="69" t="s">
        <v>34</v>
      </c>
      <c r="B39" s="70"/>
      <c r="C39" s="70"/>
      <c r="D39" s="93" t="s">
        <v>35</v>
      </c>
      <c r="E39" s="93"/>
      <c r="F39" s="93"/>
      <c r="G39" s="93"/>
      <c r="H39" s="93"/>
      <c r="I39" s="36" t="e">
        <f>(C36*12)/C31</f>
        <v>#DIV/0!</v>
      </c>
      <c r="J39" s="48" t="b">
        <v>0</v>
      </c>
      <c r="K39" s="49" t="str">
        <f>IF(J39=TRUE,30, "")</f>
        <v/>
      </c>
    </row>
    <row r="40" spans="1:11" ht="15.75" thickBot="1" x14ac:dyDescent="0.3">
      <c r="A40" s="69" t="s">
        <v>50</v>
      </c>
      <c r="B40" s="70"/>
      <c r="C40" s="70"/>
      <c r="D40" s="70"/>
      <c r="E40" s="70"/>
      <c r="F40" s="70"/>
      <c r="G40" s="70"/>
      <c r="H40" s="70"/>
      <c r="I40" s="92"/>
      <c r="J40" s="48" t="b">
        <v>0</v>
      </c>
      <c r="K40" s="49" t="str">
        <f>IF(J40=TRUE,0, "")</f>
        <v/>
      </c>
    </row>
    <row r="41" spans="1:11" ht="16.5" thickTop="1" thickBot="1" x14ac:dyDescent="0.3">
      <c r="A41" s="79" t="s">
        <v>19</v>
      </c>
      <c r="B41" s="80"/>
      <c r="C41" s="80"/>
      <c r="D41" s="80"/>
      <c r="E41" s="80"/>
      <c r="F41" s="80"/>
      <c r="G41" s="80"/>
      <c r="H41" s="80"/>
      <c r="I41" s="80"/>
      <c r="J41" s="80"/>
      <c r="K41" s="81"/>
    </row>
    <row r="42" spans="1:11" ht="15.75" thickTop="1" x14ac:dyDescent="0.25">
      <c r="A42" s="82" t="s">
        <v>36</v>
      </c>
      <c r="B42" s="83"/>
      <c r="C42" s="83"/>
      <c r="D42" s="83"/>
      <c r="E42" s="83"/>
      <c r="F42" s="83"/>
      <c r="G42" s="83"/>
      <c r="H42" s="83"/>
      <c r="I42" s="84"/>
      <c r="J42" s="48"/>
      <c r="K42" s="50"/>
    </row>
    <row r="43" spans="1:11" x14ac:dyDescent="0.25">
      <c r="A43" s="89" t="s">
        <v>37</v>
      </c>
      <c r="B43" s="90"/>
      <c r="C43" s="90"/>
      <c r="D43" s="90"/>
      <c r="E43" s="94"/>
      <c r="F43" s="95"/>
      <c r="G43" s="91" t="s">
        <v>3</v>
      </c>
      <c r="H43" s="90"/>
      <c r="I43" s="11">
        <v>0.128</v>
      </c>
      <c r="J43" s="48"/>
      <c r="K43" s="50"/>
    </row>
    <row r="44" spans="1:11" x14ac:dyDescent="0.25">
      <c r="A44" s="67" t="s">
        <v>38</v>
      </c>
      <c r="B44" s="68"/>
      <c r="C44" s="37">
        <f>I43+0.1</f>
        <v>0.22800000000000001</v>
      </c>
      <c r="D44" s="73"/>
      <c r="E44" s="73"/>
      <c r="F44" s="73"/>
      <c r="G44" s="73"/>
      <c r="H44" s="73"/>
      <c r="I44" s="74"/>
      <c r="J44" s="48" t="b">
        <v>0</v>
      </c>
      <c r="K44" s="49" t="str">
        <f>IF(J44=TRUE,50, "")</f>
        <v/>
      </c>
    </row>
    <row r="45" spans="1:11" x14ac:dyDescent="0.25">
      <c r="A45" s="69" t="s">
        <v>51</v>
      </c>
      <c r="B45" s="70"/>
      <c r="C45" s="38">
        <f>I43+0.1</f>
        <v>0.22800000000000001</v>
      </c>
      <c r="D45" s="17" t="s">
        <v>43</v>
      </c>
      <c r="E45" s="59">
        <f>I43-0.1</f>
        <v>2.7999999999999997E-2</v>
      </c>
      <c r="F45" s="75"/>
      <c r="G45" s="75"/>
      <c r="H45" s="75"/>
      <c r="I45" s="76"/>
      <c r="J45" s="48" t="b">
        <v>0</v>
      </c>
      <c r="K45" s="49" t="str">
        <f>IF(J45=TRUE,30, "")</f>
        <v/>
      </c>
    </row>
    <row r="46" spans="1:11" ht="15.75" thickBot="1" x14ac:dyDescent="0.3">
      <c r="A46" s="71" t="s">
        <v>39</v>
      </c>
      <c r="B46" s="72"/>
      <c r="C46" s="38">
        <f>I43-0.1</f>
        <v>2.7999999999999997E-2</v>
      </c>
      <c r="D46" s="77"/>
      <c r="E46" s="77"/>
      <c r="F46" s="77"/>
      <c r="G46" s="77"/>
      <c r="H46" s="77"/>
      <c r="I46" s="78"/>
      <c r="J46" s="48" t="b">
        <v>0</v>
      </c>
      <c r="K46" s="49" t="str">
        <f>IF(J46=TRUE,0, "")</f>
        <v/>
      </c>
    </row>
    <row r="47" spans="1:11" ht="16.5" thickTop="1" thickBot="1" x14ac:dyDescent="0.3">
      <c r="A47" s="79" t="s">
        <v>20</v>
      </c>
      <c r="B47" s="80"/>
      <c r="C47" s="80"/>
      <c r="D47" s="80"/>
      <c r="E47" s="80"/>
      <c r="F47" s="80"/>
      <c r="G47" s="80"/>
      <c r="H47" s="80"/>
      <c r="I47" s="80"/>
      <c r="J47" s="80"/>
      <c r="K47" s="81"/>
    </row>
    <row r="48" spans="1:11" ht="15.75" thickTop="1" x14ac:dyDescent="0.25">
      <c r="A48" s="82" t="s">
        <v>24</v>
      </c>
      <c r="B48" s="83"/>
      <c r="C48" s="83"/>
      <c r="D48" s="83"/>
      <c r="E48" s="83"/>
      <c r="F48" s="83"/>
      <c r="G48" s="83"/>
      <c r="H48" s="83"/>
      <c r="I48" s="84"/>
      <c r="J48" s="48"/>
      <c r="K48" s="47"/>
    </row>
    <row r="49" spans="1:11" x14ac:dyDescent="0.25">
      <c r="A49" s="67" t="s">
        <v>23</v>
      </c>
      <c r="B49" s="68"/>
      <c r="C49" s="68"/>
      <c r="D49" s="68"/>
      <c r="E49" s="68"/>
      <c r="F49" s="68"/>
      <c r="G49" s="68"/>
      <c r="H49" s="68"/>
      <c r="I49" s="85"/>
      <c r="J49" s="48" t="b">
        <v>0</v>
      </c>
      <c r="K49" s="49" t="str">
        <f>IF(J49=TRUE,20, "")</f>
        <v/>
      </c>
    </row>
    <row r="50" spans="1:11" x14ac:dyDescent="0.25">
      <c r="A50" s="86" t="s">
        <v>22</v>
      </c>
      <c r="B50" s="87"/>
      <c r="C50" s="87"/>
      <c r="D50" s="87"/>
      <c r="E50" s="87"/>
      <c r="F50" s="87"/>
      <c r="G50" s="87"/>
      <c r="H50" s="87"/>
      <c r="I50" s="88"/>
      <c r="J50" s="48" t="b">
        <v>0</v>
      </c>
      <c r="K50" s="49" t="str">
        <f>IF(J50=TRUE,0, "")</f>
        <v/>
      </c>
    </row>
    <row r="51" spans="1:11" s="39" customFormat="1" ht="16.5" customHeight="1" thickBot="1" x14ac:dyDescent="0.3">
      <c r="A51" s="64" t="s">
        <v>21</v>
      </c>
      <c r="B51" s="65"/>
      <c r="C51" s="65"/>
      <c r="D51" s="65"/>
      <c r="E51" s="65"/>
      <c r="F51" s="65"/>
      <c r="G51" s="65"/>
      <c r="H51" s="65"/>
      <c r="I51" s="60" t="str">
        <f>IF(K51&lt;195,"NO","YES")</f>
        <v>NO</v>
      </c>
      <c r="J51" s="61"/>
      <c r="K51" s="62">
        <f>SUM(K20:K50)</f>
        <v>0</v>
      </c>
    </row>
    <row r="52" spans="1:11" ht="12" customHeight="1" thickTop="1" x14ac:dyDescent="0.25">
      <c r="A52" s="66" t="s">
        <v>54</v>
      </c>
      <c r="B52" s="66"/>
      <c r="C52" s="66"/>
      <c r="D52" s="66"/>
      <c r="E52" s="66"/>
      <c r="F52" s="66"/>
      <c r="G52" s="66"/>
      <c r="H52" s="66"/>
      <c r="I52" s="66"/>
      <c r="J52" s="66"/>
      <c r="K52" s="66"/>
    </row>
    <row r="58" spans="1:11" x14ac:dyDescent="0.25">
      <c r="B58" s="40"/>
    </row>
  </sheetData>
  <sheetProtection selectLockedCells="1"/>
  <mergeCells count="66">
    <mergeCell ref="A3:K3"/>
    <mergeCell ref="C12:D13"/>
    <mergeCell ref="F10:G10"/>
    <mergeCell ref="A20:I20"/>
    <mergeCell ref="A21:I21"/>
    <mergeCell ref="A17:K17"/>
    <mergeCell ref="A18:I18"/>
    <mergeCell ref="A19:E19"/>
    <mergeCell ref="G19:I19"/>
    <mergeCell ref="A30:I30"/>
    <mergeCell ref="A22:I22"/>
    <mergeCell ref="A23:K23"/>
    <mergeCell ref="A24:I24"/>
    <mergeCell ref="A25:D25"/>
    <mergeCell ref="F25:H25"/>
    <mergeCell ref="A26:B26"/>
    <mergeCell ref="A28:B28"/>
    <mergeCell ref="A27:B27"/>
    <mergeCell ref="A29:K29"/>
    <mergeCell ref="A2:K2"/>
    <mergeCell ref="A4:K4"/>
    <mergeCell ref="A16:K16"/>
    <mergeCell ref="B6:D6"/>
    <mergeCell ref="B8:D8"/>
    <mergeCell ref="H10:I10"/>
    <mergeCell ref="H8:I8"/>
    <mergeCell ref="B10:D10"/>
    <mergeCell ref="F8:G8"/>
    <mergeCell ref="H6:I6"/>
    <mergeCell ref="F6:G6"/>
    <mergeCell ref="H12:I12"/>
    <mergeCell ref="F12:G12"/>
    <mergeCell ref="H14:I14"/>
    <mergeCell ref="F14:G14"/>
    <mergeCell ref="A12:B13"/>
    <mergeCell ref="A35:I35"/>
    <mergeCell ref="A36:B36"/>
    <mergeCell ref="E36:F36"/>
    <mergeCell ref="A37:I37"/>
    <mergeCell ref="A31:B31"/>
    <mergeCell ref="D31:E31"/>
    <mergeCell ref="G31:H31"/>
    <mergeCell ref="G36:I36"/>
    <mergeCell ref="C36:D36"/>
    <mergeCell ref="A39:C39"/>
    <mergeCell ref="D39:H39"/>
    <mergeCell ref="A40:I40"/>
    <mergeCell ref="A41:K41"/>
    <mergeCell ref="E43:F43"/>
    <mergeCell ref="A42:I42"/>
    <mergeCell ref="A1:K1"/>
    <mergeCell ref="A51:H51"/>
    <mergeCell ref="A52:K52"/>
    <mergeCell ref="A44:B44"/>
    <mergeCell ref="A45:B45"/>
    <mergeCell ref="A46:B46"/>
    <mergeCell ref="D44:I44"/>
    <mergeCell ref="F45:I45"/>
    <mergeCell ref="D46:I46"/>
    <mergeCell ref="A47:K47"/>
    <mergeCell ref="A48:I48"/>
    <mergeCell ref="A49:I49"/>
    <mergeCell ref="A50:I50"/>
    <mergeCell ref="A43:D43"/>
    <mergeCell ref="G43:H43"/>
    <mergeCell ref="A38:I38"/>
  </mergeCells>
  <printOptions horizontalCentered="1"/>
  <pageMargins left="0.2" right="0.2" top="0.25" bottom="0.25" header="0.3" footer="0.3"/>
  <pageSetup scale="76" fitToWidth="0" orientation="portrait" r:id="rId1"/>
  <rowBreaks count="1" manualBreakCount="1">
    <brk id="40" max="16383" man="1"/>
  </rowBreaks>
  <ignoredErrors>
    <ignoredError sqref="I3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79" r:id="rId4" name="Check Box 55">
              <controlPr defaultSize="0" autoFill="0" autoLine="0" autoPict="0">
                <anchor moveWithCells="1">
                  <from>
                    <xdr:col>9</xdr:col>
                    <xdr:colOff>0</xdr:colOff>
                    <xdr:row>48</xdr:row>
                    <xdr:rowOff>133350</xdr:rowOff>
                  </from>
                  <to>
                    <xdr:col>10</xdr:col>
                    <xdr:colOff>304800</xdr:colOff>
                    <xdr:row>50</xdr:row>
                    <xdr:rowOff>57150</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9</xdr:col>
                    <xdr:colOff>0</xdr:colOff>
                    <xdr:row>47</xdr:row>
                    <xdr:rowOff>142875</xdr:rowOff>
                  </from>
                  <to>
                    <xdr:col>10</xdr:col>
                    <xdr:colOff>304800</xdr:colOff>
                    <xdr:row>49</xdr:row>
                    <xdr:rowOff>57150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9</xdr:col>
                    <xdr:colOff>0</xdr:colOff>
                    <xdr:row>44</xdr:row>
                    <xdr:rowOff>133350</xdr:rowOff>
                  </from>
                  <to>
                    <xdr:col>10</xdr:col>
                    <xdr:colOff>304800</xdr:colOff>
                    <xdr:row>46</xdr:row>
                    <xdr:rowOff>47625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9</xdr:col>
                    <xdr:colOff>0</xdr:colOff>
                    <xdr:row>43</xdr:row>
                    <xdr:rowOff>142875</xdr:rowOff>
                  </from>
                  <to>
                    <xdr:col>10</xdr:col>
                    <xdr:colOff>304800</xdr:colOff>
                    <xdr:row>45</xdr:row>
                    <xdr:rowOff>66675</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9</xdr:col>
                    <xdr:colOff>0</xdr:colOff>
                    <xdr:row>42</xdr:row>
                    <xdr:rowOff>142875</xdr:rowOff>
                  </from>
                  <to>
                    <xdr:col>10</xdr:col>
                    <xdr:colOff>304800</xdr:colOff>
                    <xdr:row>44</xdr:row>
                    <xdr:rowOff>66675</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9</xdr:col>
                    <xdr:colOff>0</xdr:colOff>
                    <xdr:row>38</xdr:row>
                    <xdr:rowOff>133350</xdr:rowOff>
                  </from>
                  <to>
                    <xdr:col>10</xdr:col>
                    <xdr:colOff>304800</xdr:colOff>
                    <xdr:row>40</xdr:row>
                    <xdr:rowOff>47625</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9</xdr:col>
                    <xdr:colOff>0</xdr:colOff>
                    <xdr:row>37</xdr:row>
                    <xdr:rowOff>142875</xdr:rowOff>
                  </from>
                  <to>
                    <xdr:col>10</xdr:col>
                    <xdr:colOff>304800</xdr:colOff>
                    <xdr:row>39</xdr:row>
                    <xdr:rowOff>66675</xdr:rowOff>
                  </to>
                </anchor>
              </controlPr>
            </control>
          </mc:Choice>
        </mc:AlternateContent>
        <mc:AlternateContent xmlns:mc="http://schemas.openxmlformats.org/markup-compatibility/2006">
          <mc:Choice Requires="x14">
            <control shapeId="1065" r:id="rId11" name="Check Box 41">
              <controlPr defaultSize="0" autoFill="0" autoLine="0" autoPict="0">
                <anchor moveWithCells="1">
                  <from>
                    <xdr:col>9</xdr:col>
                    <xdr:colOff>0</xdr:colOff>
                    <xdr:row>35</xdr:row>
                    <xdr:rowOff>142875</xdr:rowOff>
                  </from>
                  <to>
                    <xdr:col>10</xdr:col>
                    <xdr:colOff>304800</xdr:colOff>
                    <xdr:row>37</xdr:row>
                    <xdr:rowOff>66675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9</xdr:col>
                    <xdr:colOff>0</xdr:colOff>
                    <xdr:row>32</xdr:row>
                    <xdr:rowOff>123825</xdr:rowOff>
                  </from>
                  <to>
                    <xdr:col>10</xdr:col>
                    <xdr:colOff>304800</xdr:colOff>
                    <xdr:row>34</xdr:row>
                    <xdr:rowOff>57150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9</xdr:col>
                    <xdr:colOff>0</xdr:colOff>
                    <xdr:row>30</xdr:row>
                    <xdr:rowOff>142875</xdr:rowOff>
                  </from>
                  <to>
                    <xdr:col>10</xdr:col>
                    <xdr:colOff>304800</xdr:colOff>
                    <xdr:row>32</xdr:row>
                    <xdr:rowOff>66675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0</xdr:colOff>
                    <xdr:row>26</xdr:row>
                    <xdr:rowOff>133350</xdr:rowOff>
                  </from>
                  <to>
                    <xdr:col>10</xdr:col>
                    <xdr:colOff>304800</xdr:colOff>
                    <xdr:row>28</xdr:row>
                    <xdr:rowOff>47625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9</xdr:col>
                    <xdr:colOff>0</xdr:colOff>
                    <xdr:row>25</xdr:row>
                    <xdr:rowOff>133350</xdr:rowOff>
                  </from>
                  <to>
                    <xdr:col>10</xdr:col>
                    <xdr:colOff>304800</xdr:colOff>
                    <xdr:row>27</xdr:row>
                    <xdr:rowOff>57150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9</xdr:col>
                    <xdr:colOff>0</xdr:colOff>
                    <xdr:row>24</xdr:row>
                    <xdr:rowOff>133350</xdr:rowOff>
                  </from>
                  <to>
                    <xdr:col>10</xdr:col>
                    <xdr:colOff>304800</xdr:colOff>
                    <xdr:row>26</xdr:row>
                    <xdr:rowOff>57150</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9</xdr:col>
                    <xdr:colOff>0</xdr:colOff>
                    <xdr:row>31</xdr:row>
                    <xdr:rowOff>142875</xdr:rowOff>
                  </from>
                  <to>
                    <xdr:col>10</xdr:col>
                    <xdr:colOff>304800</xdr:colOff>
                    <xdr:row>33</xdr:row>
                    <xdr:rowOff>66675</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9</xdr:col>
                    <xdr:colOff>0</xdr:colOff>
                    <xdr:row>36</xdr:row>
                    <xdr:rowOff>133350</xdr:rowOff>
                  </from>
                  <to>
                    <xdr:col>10</xdr:col>
                    <xdr:colOff>304800</xdr:colOff>
                    <xdr:row>38</xdr:row>
                    <xdr:rowOff>57150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9</xdr:col>
                    <xdr:colOff>0</xdr:colOff>
                    <xdr:row>19</xdr:row>
                    <xdr:rowOff>133350</xdr:rowOff>
                  </from>
                  <to>
                    <xdr:col>10</xdr:col>
                    <xdr:colOff>304800</xdr:colOff>
                    <xdr:row>21</xdr:row>
                    <xdr:rowOff>57150</xdr:rowOff>
                  </to>
                </anchor>
              </controlPr>
            </control>
          </mc:Choice>
        </mc:AlternateContent>
        <mc:AlternateContent xmlns:mc="http://schemas.openxmlformats.org/markup-compatibility/2006">
          <mc:Choice Requires="x14">
            <control shapeId="1035" r:id="rId20" name="Check Box 11">
              <controlPr defaultSize="0" autoFill="0" autoLine="0" autoPict="0">
                <anchor moveWithCells="1">
                  <from>
                    <xdr:col>9</xdr:col>
                    <xdr:colOff>0</xdr:colOff>
                    <xdr:row>18</xdr:row>
                    <xdr:rowOff>142875</xdr:rowOff>
                  </from>
                  <to>
                    <xdr:col>10</xdr:col>
                    <xdr:colOff>304800</xdr:colOff>
                    <xdr:row>20</xdr:row>
                    <xdr:rowOff>66675</xdr:rowOff>
                  </to>
                </anchor>
              </controlPr>
            </control>
          </mc:Choice>
        </mc:AlternateContent>
        <mc:AlternateContent xmlns:mc="http://schemas.openxmlformats.org/markup-compatibility/2006">
          <mc:Choice Requires="x14">
            <control shapeId="1033" r:id="rId21" name="Check Box 9">
              <controlPr defaultSize="0" autoFill="0" autoLine="0" autoPict="0">
                <anchor moveWithCells="1">
                  <from>
                    <xdr:col>9</xdr:col>
                    <xdr:colOff>0</xdr:colOff>
                    <xdr:row>20</xdr:row>
                    <xdr:rowOff>133350</xdr:rowOff>
                  </from>
                  <to>
                    <xdr:col>10</xdr:col>
                    <xdr:colOff>304800</xdr:colOff>
                    <xdr:row>22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E2"/>
  <sheetViews>
    <sheetView workbookViewId="0">
      <selection activeCell="B1" sqref="B1:E1"/>
    </sheetView>
  </sheetViews>
  <sheetFormatPr defaultRowHeight="15" x14ac:dyDescent="0.25"/>
  <cols>
    <col min="1" max="1" width="3.42578125" bestFit="1" customWidth="1"/>
    <col min="2" max="2" width="42.7109375" bestFit="1" customWidth="1"/>
    <col min="3" max="3" width="11.5703125" style="44" bestFit="1" customWidth="1"/>
    <col min="4" max="4" width="11" style="43" bestFit="1" customWidth="1"/>
    <col min="5" max="5" width="10.5703125" bestFit="1" customWidth="1"/>
    <col min="7" max="7" width="26.7109375" customWidth="1"/>
    <col min="8" max="9" width="7.28515625" bestFit="1" customWidth="1"/>
    <col min="10" max="10" width="7" bestFit="1" customWidth="1"/>
    <col min="11" max="12" width="7.5703125" bestFit="1" customWidth="1"/>
  </cols>
  <sheetData>
    <row r="2" spans="4:5" x14ac:dyDescent="0.25">
      <c r="D2" s="42"/>
      <c r="E2" s="4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Evaluation-Form</vt:lpstr>
      <vt:lpstr>Data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Kurtis J Cooper</dc:creator>
  <cp:lastModifiedBy>Schulte, Cari</cp:lastModifiedBy>
  <cp:lastPrinted>2024-02-07T18:01:13Z</cp:lastPrinted>
  <dcterms:created xsi:type="dcterms:W3CDTF">2018-05-21T18:10:06Z</dcterms:created>
  <dcterms:modified xsi:type="dcterms:W3CDTF">2024-02-08T15:22:14Z</dcterms:modified>
</cp:coreProperties>
</file>