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Consulting\Missouri_TRM\TRM Measures\Measures - Lighting\Street Lighting\Referenced Documents\"/>
    </mc:Choice>
  </mc:AlternateContent>
  <bookViews>
    <workbookView xWindow="0" yWindow="0" windowWidth="28800" windowHeight="12435"/>
  </bookViews>
  <sheets>
    <sheet name="Street Lighting Base Wattag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11" i="1"/>
  <c r="C9" i="1"/>
  <c r="C12" i="1"/>
  <c r="B20" i="1"/>
  <c r="C4" i="1"/>
  <c r="C3" i="1"/>
  <c r="B19" i="1" s="1"/>
  <c r="C6" i="1"/>
</calcChain>
</file>

<file path=xl/sharedStrings.xml><?xml version="1.0" encoding="utf-8"?>
<sst xmlns="http://schemas.openxmlformats.org/spreadsheetml/2006/main" count="10" uniqueCount="7">
  <si>
    <t>HPS</t>
  </si>
  <si>
    <t>MV</t>
  </si>
  <si>
    <t>MH</t>
  </si>
  <si>
    <t>Quantity</t>
  </si>
  <si>
    <t>Baseline Wattage</t>
  </si>
  <si>
    <t>Wattage*</t>
  </si>
  <si>
    <t xml:space="preserve">*Wattages and quantities from Ameren Missouri “Light Emitting Diode (LED) Street and Area Lighting Report,” July 2013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</si>
</sst>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E8" sqref="E8"/>
    </sheetView>
  </sheetViews>
  <sheetFormatPr defaultRowHeight="15" x14ac:dyDescent="0.25"/>
  <sheetData>
    <row r="1" spans="1:5" x14ac:dyDescent="0.25">
      <c r="B1" s="1" t="s">
        <v>5</v>
      </c>
      <c r="C1" s="1" t="s">
        <v>3</v>
      </c>
      <c r="E1" s="1"/>
    </row>
    <row r="2" spans="1:5" x14ac:dyDescent="0.25">
      <c r="A2" s="1" t="s">
        <v>0</v>
      </c>
      <c r="B2">
        <v>117</v>
      </c>
      <c r="C2">
        <v>16975</v>
      </c>
    </row>
    <row r="3" spans="1:5" x14ac:dyDescent="0.25">
      <c r="A3" s="1"/>
      <c r="B3">
        <v>306</v>
      </c>
      <c r="C3">
        <f>13639+3522</f>
        <v>17161</v>
      </c>
    </row>
    <row r="4" spans="1:5" x14ac:dyDescent="0.25">
      <c r="A4" s="1"/>
      <c r="B4">
        <v>473</v>
      </c>
      <c r="C4">
        <f>2993+3574</f>
        <v>6567</v>
      </c>
    </row>
    <row r="5" spans="1:5" x14ac:dyDescent="0.25">
      <c r="A5" s="1"/>
      <c r="B5">
        <v>70</v>
      </c>
      <c r="C5">
        <v>59</v>
      </c>
    </row>
    <row r="6" spans="1:5" x14ac:dyDescent="0.25">
      <c r="A6" s="1"/>
      <c r="B6">
        <v>117</v>
      </c>
      <c r="C6">
        <f>56230+40831</f>
        <v>97061</v>
      </c>
    </row>
    <row r="7" spans="1:5" x14ac:dyDescent="0.25">
      <c r="A7" s="1" t="s">
        <v>2</v>
      </c>
      <c r="B7">
        <v>450</v>
      </c>
      <c r="C7">
        <v>5069</v>
      </c>
    </row>
    <row r="8" spans="1:5" x14ac:dyDescent="0.25">
      <c r="A8" s="1"/>
      <c r="B8">
        <v>1077</v>
      </c>
      <c r="C8">
        <v>1005</v>
      </c>
    </row>
    <row r="9" spans="1:5" x14ac:dyDescent="0.25">
      <c r="A9" s="1" t="s">
        <v>1</v>
      </c>
      <c r="B9">
        <v>206</v>
      </c>
      <c r="C9">
        <f>8506+16691+9812</f>
        <v>35009</v>
      </c>
    </row>
    <row r="10" spans="1:5" x14ac:dyDescent="0.25">
      <c r="B10">
        <v>477</v>
      </c>
      <c r="C10">
        <v>3952</v>
      </c>
    </row>
    <row r="11" spans="1:5" x14ac:dyDescent="0.25">
      <c r="B11">
        <v>1095</v>
      </c>
      <c r="C11">
        <f>76+28</f>
        <v>104</v>
      </c>
    </row>
    <row r="12" spans="1:5" x14ac:dyDescent="0.25">
      <c r="B12">
        <v>118</v>
      </c>
      <c r="C12">
        <f>3013+110</f>
        <v>3123</v>
      </c>
    </row>
    <row r="13" spans="1:5" x14ac:dyDescent="0.25">
      <c r="B13">
        <v>294</v>
      </c>
      <c r="C13">
        <v>326</v>
      </c>
    </row>
    <row r="15" spans="1:5" x14ac:dyDescent="0.25">
      <c r="A15" s="2" t="s">
        <v>6</v>
      </c>
    </row>
    <row r="18" spans="1:2" x14ac:dyDescent="0.25">
      <c r="B18" s="1" t="s">
        <v>4</v>
      </c>
    </row>
    <row r="19" spans="1:2" x14ac:dyDescent="0.25">
      <c r="A19" t="s">
        <v>0</v>
      </c>
      <c r="B19" s="3">
        <f>SUMPRODUCT(B2:B6,C2:C6)/SUM(C2:C6)</f>
        <v>157.47588573750389</v>
      </c>
    </row>
    <row r="20" spans="1:2" x14ac:dyDescent="0.25">
      <c r="A20" t="s">
        <v>2</v>
      </c>
      <c r="B20" s="3">
        <f>SUMPRODUCT(B7:B8,C7:C8)/SUM(C7:C8)</f>
        <v>553.74300296345075</v>
      </c>
    </row>
    <row r="21" spans="1:2" x14ac:dyDescent="0.25">
      <c r="A21" t="s">
        <v>1</v>
      </c>
      <c r="B21" s="3">
        <f>SUMPRODUCT(B9:B13,C9:C13)/SUM(C9:C13)</f>
        <v>227.57670414451709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3A2ECC659B7C48AB0AD61B3802BD54" ma:contentTypeVersion="0" ma:contentTypeDescription="Create a new document." ma:contentTypeScope="" ma:versionID="487f792cfc71e9ac117cc3d1b24b1a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44ACD5-2511-4158-BA80-A9CF943106EF}"/>
</file>

<file path=customXml/itemProps2.xml><?xml version="1.0" encoding="utf-8"?>
<ds:datastoreItem xmlns:ds="http://schemas.openxmlformats.org/officeDocument/2006/customXml" ds:itemID="{8A9E7356-0D6B-4350-ADB4-0D6089C5E1F2}"/>
</file>

<file path=customXml/itemProps3.xml><?xml version="1.0" encoding="utf-8"?>
<ds:datastoreItem xmlns:ds="http://schemas.openxmlformats.org/officeDocument/2006/customXml" ds:itemID="{543E9F4B-162D-4302-AE3D-3C6CF4AFEA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Street Lighting Base Wattage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Desclos</dc:creator>
  <cp:lastModifiedBy>April Desclos</cp:lastModifiedBy>
  <dcterms:created xsi:type="dcterms:W3CDTF">2016-09-28T14:25:51Z</dcterms:created>
  <dcterms:modified xsi:type="dcterms:W3CDTF">2016-09-28T14:44:10Z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0x010100083A2ECC659B7C48AB0AD61B3802BD54</vt:lpwstr>
  </property>
</Properties>
</file>